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300" tabRatio="838" activeTab="5"/>
  </bookViews>
  <sheets>
    <sheet name="ข้อมูลพื้นฐาน" sheetId="11" r:id="rId1"/>
    <sheet name="ปกหน้า" sheetId="1" r:id="rId2"/>
    <sheet name="การตรวจ ปพ.5" sheetId="6" r:id="rId3"/>
    <sheet name="เงื่อนไข ติด ร" sheetId="3" r:id="rId4"/>
    <sheet name="คำอธิบายรายวิชา" sheetId="2" r:id="rId5"/>
    <sheet name="วิเคราะห์หน่วยการเรียนรู้" sheetId="4" r:id="rId6"/>
    <sheet name="บันทึกเวลาเรียน" sheetId="7" r:id="rId7"/>
    <sheet name="บันทึกคะแนน" sheetId="8" r:id="rId8"/>
    <sheet name="คุณลักษณะฯ" sheetId="9" r:id="rId9"/>
    <sheet name="ปกหลัง" sheetId="5" r:id="rId10"/>
    <sheet name="รายงานผล" sheetId="10" r:id="rId11"/>
  </sheets>
  <calcPr calcId="124519"/>
</workbook>
</file>

<file path=xl/calcChain.xml><?xml version="1.0" encoding="utf-8"?>
<calcChain xmlns="http://schemas.openxmlformats.org/spreadsheetml/2006/main">
  <c r="I12" i="4"/>
  <c r="I11"/>
  <c r="I9"/>
  <c r="I7"/>
  <c r="I6"/>
  <c r="I3" l="1"/>
  <c r="G3"/>
  <c r="D34" i="3"/>
  <c r="D25"/>
  <c r="I15" i="5"/>
  <c r="I16"/>
  <c r="I17"/>
  <c r="I18"/>
  <c r="I19"/>
  <c r="H15"/>
  <c r="H16"/>
  <c r="H17"/>
  <c r="H18"/>
  <c r="H19"/>
  <c r="G15"/>
  <c r="G16"/>
  <c r="G17"/>
  <c r="G18"/>
  <c r="G19"/>
  <c r="F15"/>
  <c r="F16"/>
  <c r="F17"/>
  <c r="F18"/>
  <c r="F19"/>
  <c r="C15"/>
  <c r="C16"/>
  <c r="C17"/>
  <c r="C18"/>
  <c r="C19"/>
  <c r="B15"/>
  <c r="B16"/>
  <c r="B17"/>
  <c r="B18"/>
  <c r="B19"/>
  <c r="I12"/>
  <c r="I13"/>
  <c r="I14"/>
  <c r="H12"/>
  <c r="H13"/>
  <c r="H14"/>
  <c r="G12"/>
  <c r="G13"/>
  <c r="G14"/>
  <c r="F12"/>
  <c r="F13"/>
  <c r="F14"/>
  <c r="C11"/>
  <c r="C12"/>
  <c r="C13"/>
  <c r="C14"/>
  <c r="B11"/>
  <c r="B12"/>
  <c r="B13"/>
  <c r="B14"/>
  <c r="C10"/>
  <c r="B10"/>
  <c r="E5"/>
  <c r="H4"/>
  <c r="E4"/>
  <c r="N3"/>
  <c r="E3"/>
  <c r="C3"/>
  <c r="AI47" i="8"/>
  <c r="AI48"/>
  <c r="R47" i="9"/>
  <c r="R48"/>
  <c r="Q47"/>
  <c r="Q48"/>
  <c r="B47"/>
  <c r="B48"/>
  <c r="B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6"/>
  <c r="J3" i="10"/>
  <c r="F3"/>
  <c r="M2"/>
  <c r="J37"/>
  <c r="B37"/>
  <c r="J33"/>
  <c r="B33"/>
  <c r="M5"/>
  <c r="F5"/>
  <c r="C5"/>
  <c r="A4"/>
  <c r="F4"/>
  <c r="C13" i="1"/>
  <c r="AG5" i="8"/>
  <c r="AF4"/>
  <c r="T1"/>
  <c r="AC1"/>
  <c r="Z2"/>
  <c r="AE4"/>
  <c r="P2"/>
  <c r="J2"/>
  <c r="O5"/>
  <c r="N4"/>
  <c r="L4" i="10"/>
  <c r="S7" i="8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S6"/>
  <c r="B6"/>
  <c r="AI49"/>
  <c r="AH47"/>
  <c r="AH48"/>
  <c r="AH49"/>
  <c r="AF47"/>
  <c r="AF48"/>
  <c r="AF49"/>
  <c r="AE47"/>
  <c r="AE48"/>
  <c r="AE49"/>
  <c r="Q47"/>
  <c r="Q48"/>
  <c r="Q49"/>
  <c r="N47"/>
  <c r="N48"/>
  <c r="N49"/>
  <c r="CO7" i="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N7"/>
  <c r="CN8"/>
  <c r="CN9"/>
  <c r="CN10"/>
  <c r="CN11"/>
  <c r="CN12"/>
  <c r="CN13"/>
  <c r="CN14"/>
  <c r="CN15"/>
  <c r="CN16"/>
  <c r="CN17"/>
  <c r="CN18"/>
  <c r="CN19"/>
  <c r="CN20"/>
  <c r="CN21"/>
  <c r="CN22"/>
  <c r="CN23"/>
  <c r="CN24"/>
  <c r="CN25"/>
  <c r="CN26"/>
  <c r="CN27"/>
  <c r="CN28"/>
  <c r="CN29"/>
  <c r="CN30"/>
  <c r="CN31"/>
  <c r="CN32"/>
  <c r="CN33"/>
  <c r="CN34"/>
  <c r="CN35"/>
  <c r="CN36"/>
  <c r="CN37"/>
  <c r="CN38"/>
  <c r="CN39"/>
  <c r="CN40"/>
  <c r="CN41"/>
  <c r="CN42"/>
  <c r="CN43"/>
  <c r="CN44"/>
  <c r="CN45"/>
  <c r="CN46"/>
  <c r="CN47"/>
  <c r="CN48"/>
  <c r="CN49"/>
  <c r="CO6"/>
  <c r="CN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K6"/>
  <c r="BJ6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G11"/>
  <c r="AF11"/>
  <c r="AG8"/>
  <c r="AG9"/>
  <c r="AG10"/>
  <c r="AF8"/>
  <c r="AF9"/>
  <c r="AF10"/>
  <c r="AG7"/>
  <c r="AF7"/>
  <c r="AG6"/>
  <c r="AF6"/>
  <c r="DP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7"/>
  <c r="B8"/>
  <c r="B9"/>
  <c r="B10"/>
  <c r="C6"/>
  <c r="B6"/>
  <c r="DR49"/>
  <c r="DR48"/>
  <c r="DR47"/>
  <c r="DR46"/>
  <c r="DR45"/>
  <c r="DR44"/>
  <c r="DR43"/>
  <c r="DR42"/>
  <c r="DR41"/>
  <c r="DR40"/>
  <c r="DR39"/>
  <c r="DR38"/>
  <c r="DR37"/>
  <c r="DR36"/>
  <c r="DR35"/>
  <c r="DR34"/>
  <c r="DR33"/>
  <c r="DR32"/>
  <c r="DR31"/>
  <c r="DR30"/>
  <c r="DR29"/>
  <c r="DR28"/>
  <c r="DR27"/>
  <c r="DR26"/>
  <c r="DR25"/>
  <c r="DR24"/>
  <c r="DR23"/>
  <c r="DR22"/>
  <c r="DR21"/>
  <c r="DR20"/>
  <c r="DR19"/>
  <c r="DR18"/>
  <c r="DR17"/>
  <c r="DR16"/>
  <c r="DR15"/>
  <c r="DR14"/>
  <c r="DR13"/>
  <c r="DR12"/>
  <c r="DR11"/>
  <c r="DR10"/>
  <c r="DR9"/>
  <c r="DR8"/>
  <c r="DR7"/>
  <c r="DQ47"/>
  <c r="DQ48"/>
  <c r="DQ49"/>
  <c r="DP47"/>
  <c r="DP48"/>
  <c r="DP49"/>
  <c r="CL47"/>
  <c r="CL48"/>
  <c r="CL49"/>
  <c r="CV1"/>
  <c r="BR1"/>
  <c r="AN1"/>
  <c r="J1"/>
  <c r="J14" i="1"/>
  <c r="C14"/>
  <c r="L12"/>
  <c r="I12"/>
  <c r="I11"/>
  <c r="D12"/>
  <c r="C11"/>
  <c r="M10"/>
  <c r="J10"/>
  <c r="D10"/>
  <c r="G10"/>
  <c r="BH47" i="7"/>
  <c r="BH48"/>
  <c r="BH49"/>
  <c r="AD47"/>
  <c r="AD48"/>
  <c r="AD49"/>
  <c r="I11" i="5"/>
  <c r="H11"/>
  <c r="DP7" i="7"/>
  <c r="DP8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P33"/>
  <c r="DP34"/>
  <c r="DP35"/>
  <c r="DP36"/>
  <c r="DP37"/>
  <c r="DP38"/>
  <c r="DP39"/>
  <c r="DP40"/>
  <c r="DP41"/>
  <c r="DP42"/>
  <c r="DP43"/>
  <c r="DP44"/>
  <c r="DP45"/>
  <c r="DP4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6"/>
  <c r="CL46"/>
  <c r="CL45"/>
  <c r="CL44"/>
  <c r="CL43"/>
  <c r="CL42"/>
  <c r="CL41"/>
  <c r="CL40"/>
  <c r="CL39"/>
  <c r="CL38"/>
  <c r="CL37"/>
  <c r="CL36"/>
  <c r="CL35"/>
  <c r="CL34"/>
  <c r="CL33"/>
  <c r="CL32"/>
  <c r="CL31"/>
  <c r="CL30"/>
  <c r="CL29"/>
  <c r="CL28"/>
  <c r="CL27"/>
  <c r="CL26"/>
  <c r="CL25"/>
  <c r="CL24"/>
  <c r="CL23"/>
  <c r="CL22"/>
  <c r="CL21"/>
  <c r="CL20"/>
  <c r="CL19"/>
  <c r="CL18"/>
  <c r="CL17"/>
  <c r="CL16"/>
  <c r="CL15"/>
  <c r="CL14"/>
  <c r="CL13"/>
  <c r="CL12"/>
  <c r="CL11"/>
  <c r="CL10"/>
  <c r="CL9"/>
  <c r="CL8"/>
  <c r="CL7"/>
  <c r="CL6"/>
  <c r="M28" i="10"/>
  <c r="L28"/>
  <c r="K28"/>
  <c r="J28"/>
  <c r="E28"/>
  <c r="D28"/>
  <c r="C28"/>
  <c r="B28"/>
  <c r="N27"/>
  <c r="F27"/>
  <c r="N26"/>
  <c r="F26"/>
  <c r="N25"/>
  <c r="F25"/>
  <c r="N24"/>
  <c r="F24"/>
  <c r="N23"/>
  <c r="F23"/>
  <c r="O16"/>
  <c r="N16"/>
  <c r="J16"/>
  <c r="I16"/>
  <c r="H16"/>
  <c r="G16"/>
  <c r="F16"/>
  <c r="E16"/>
  <c r="D16"/>
  <c r="C16"/>
  <c r="B16"/>
  <c r="N17" s="1"/>
  <c r="K15"/>
  <c r="L15" s="1"/>
  <c r="M15" s="1"/>
  <c r="K14"/>
  <c r="L14" s="1"/>
  <c r="M14" s="1"/>
  <c r="K13"/>
  <c r="L13" s="1"/>
  <c r="K12"/>
  <c r="L12" s="1"/>
  <c r="K11"/>
  <c r="L11" s="1"/>
  <c r="M11" s="1"/>
  <c r="R7" i="9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9"/>
  <c r="Q6"/>
  <c r="H10" i="5" s="1"/>
  <c r="R6" i="9"/>
  <c r="I10" i="5" s="1"/>
  <c r="N56" i="9" l="1"/>
  <c r="N55"/>
  <c r="M25" i="1" s="1"/>
  <c r="N54" i="9"/>
  <c r="K25" i="1" s="1"/>
  <c r="N53" i="9"/>
  <c r="I25" i="1" s="1"/>
  <c r="I54" i="9"/>
  <c r="C25" i="1" s="1"/>
  <c r="I55" i="9"/>
  <c r="E25" i="1" s="1"/>
  <c r="I53" i="9"/>
  <c r="A25" i="1" s="1"/>
  <c r="I56" i="9"/>
  <c r="AH4" i="8"/>
  <c r="I17" i="10"/>
  <c r="K17"/>
  <c r="G17"/>
  <c r="F17"/>
  <c r="N28"/>
  <c r="N29" s="1"/>
  <c r="H17"/>
  <c r="K16"/>
  <c r="L16" s="1"/>
  <c r="M16" s="1"/>
  <c r="J19"/>
  <c r="C17"/>
  <c r="J17"/>
  <c r="F28"/>
  <c r="E29" s="1"/>
  <c r="M29"/>
  <c r="K29"/>
  <c r="M13"/>
  <c r="E17"/>
  <c r="O17"/>
  <c r="D17"/>
  <c r="M12"/>
  <c r="AE6" i="8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Q10"/>
  <c r="AF10" s="1"/>
  <c r="AH10" s="1"/>
  <c r="AI10" s="1"/>
  <c r="Q11"/>
  <c r="AF11" s="1"/>
  <c r="AH11" s="1"/>
  <c r="AI11" s="1"/>
  <c r="Q15"/>
  <c r="AF15" s="1"/>
  <c r="AH15" s="1"/>
  <c r="AI15" s="1"/>
  <c r="Q18"/>
  <c r="AF18" s="1"/>
  <c r="AH18" s="1"/>
  <c r="AI18" s="1"/>
  <c r="Q19"/>
  <c r="AF19" s="1"/>
  <c r="AH19" s="1"/>
  <c r="AI19" s="1"/>
  <c r="Q23"/>
  <c r="AF23" s="1"/>
  <c r="AH23" s="1"/>
  <c r="AI23" s="1"/>
  <c r="Q26"/>
  <c r="AF26" s="1"/>
  <c r="AH26" s="1"/>
  <c r="AI26" s="1"/>
  <c r="Q27"/>
  <c r="AF27" s="1"/>
  <c r="AH27" s="1"/>
  <c r="AI27" s="1"/>
  <c r="Q31"/>
  <c r="AF31" s="1"/>
  <c r="AH31" s="1"/>
  <c r="AI31" s="1"/>
  <c r="Q34"/>
  <c r="AF34" s="1"/>
  <c r="AH34" s="1"/>
  <c r="AI34" s="1"/>
  <c r="Q35"/>
  <c r="AF35" s="1"/>
  <c r="AH35" s="1"/>
  <c r="AI35" s="1"/>
  <c r="Q39"/>
  <c r="AF39" s="1"/>
  <c r="AH39" s="1"/>
  <c r="AI39" s="1"/>
  <c r="Q42"/>
  <c r="AF42" s="1"/>
  <c r="AH42" s="1"/>
  <c r="AI42" s="1"/>
  <c r="Q43"/>
  <c r="AF43" s="1"/>
  <c r="AH43" s="1"/>
  <c r="AI43" s="1"/>
  <c r="N6"/>
  <c r="Q6" s="1"/>
  <c r="N7"/>
  <c r="Q7" s="1"/>
  <c r="N8"/>
  <c r="Q8" s="1"/>
  <c r="AF8" s="1"/>
  <c r="AH8" s="1"/>
  <c r="AI8" s="1"/>
  <c r="N9"/>
  <c r="Q9" s="1"/>
  <c r="AF9" s="1"/>
  <c r="AH9" s="1"/>
  <c r="AI9" s="1"/>
  <c r="N10"/>
  <c r="N11"/>
  <c r="N12"/>
  <c r="Q12" s="1"/>
  <c r="AF12" s="1"/>
  <c r="AH12" s="1"/>
  <c r="AI12" s="1"/>
  <c r="N13"/>
  <c r="Q13" s="1"/>
  <c r="AF13" s="1"/>
  <c r="AH13" s="1"/>
  <c r="AI13" s="1"/>
  <c r="N14"/>
  <c r="Q14" s="1"/>
  <c r="AF14" s="1"/>
  <c r="AH14" s="1"/>
  <c r="AI14" s="1"/>
  <c r="N15"/>
  <c r="N16"/>
  <c r="Q16" s="1"/>
  <c r="AF16" s="1"/>
  <c r="AH16" s="1"/>
  <c r="AI16" s="1"/>
  <c r="N17"/>
  <c r="Q17" s="1"/>
  <c r="AF17" s="1"/>
  <c r="AH17" s="1"/>
  <c r="AI17" s="1"/>
  <c r="N18"/>
  <c r="N19"/>
  <c r="N20"/>
  <c r="Q20" s="1"/>
  <c r="AF20" s="1"/>
  <c r="AH20" s="1"/>
  <c r="AI20" s="1"/>
  <c r="N21"/>
  <c r="Q21" s="1"/>
  <c r="AF21" s="1"/>
  <c r="AH21" s="1"/>
  <c r="AI21" s="1"/>
  <c r="N22"/>
  <c r="Q22" s="1"/>
  <c r="AF22" s="1"/>
  <c r="AH22" s="1"/>
  <c r="AI22" s="1"/>
  <c r="N23"/>
  <c r="N24"/>
  <c r="Q24" s="1"/>
  <c r="AF24" s="1"/>
  <c r="AH24" s="1"/>
  <c r="AI24" s="1"/>
  <c r="N25"/>
  <c r="Q25" s="1"/>
  <c r="AF25" s="1"/>
  <c r="AH25" s="1"/>
  <c r="AI25" s="1"/>
  <c r="N26"/>
  <c r="N27"/>
  <c r="N28"/>
  <c r="Q28" s="1"/>
  <c r="AF28" s="1"/>
  <c r="AH28" s="1"/>
  <c r="AI28" s="1"/>
  <c r="N29"/>
  <c r="Q29" s="1"/>
  <c r="AF29" s="1"/>
  <c r="AH29" s="1"/>
  <c r="AI29" s="1"/>
  <c r="N30"/>
  <c r="Q30" s="1"/>
  <c r="AF30" s="1"/>
  <c r="AH30" s="1"/>
  <c r="AI30" s="1"/>
  <c r="N31"/>
  <c r="N32"/>
  <c r="Q32" s="1"/>
  <c r="AF32" s="1"/>
  <c r="AH32" s="1"/>
  <c r="AI32" s="1"/>
  <c r="N33"/>
  <c r="Q33" s="1"/>
  <c r="AF33" s="1"/>
  <c r="AH33" s="1"/>
  <c r="AI33" s="1"/>
  <c r="N34"/>
  <c r="N35"/>
  <c r="N36"/>
  <c r="Q36" s="1"/>
  <c r="AF36" s="1"/>
  <c r="AH36" s="1"/>
  <c r="AI36" s="1"/>
  <c r="N37"/>
  <c r="Q37" s="1"/>
  <c r="AF37" s="1"/>
  <c r="AH37" s="1"/>
  <c r="AI37" s="1"/>
  <c r="N38"/>
  <c r="Q38" s="1"/>
  <c r="AF38" s="1"/>
  <c r="AH38" s="1"/>
  <c r="AI38" s="1"/>
  <c r="N39"/>
  <c r="N40"/>
  <c r="Q40" s="1"/>
  <c r="AF40" s="1"/>
  <c r="AH40" s="1"/>
  <c r="AI40" s="1"/>
  <c r="N41"/>
  <c r="Q41" s="1"/>
  <c r="AF41" s="1"/>
  <c r="AH41" s="1"/>
  <c r="AI41" s="1"/>
  <c r="N42"/>
  <c r="N43"/>
  <c r="N44"/>
  <c r="Q44" s="1"/>
  <c r="AF44" s="1"/>
  <c r="AH44" s="1"/>
  <c r="AI44" s="1"/>
  <c r="N45"/>
  <c r="Q45" s="1"/>
  <c r="AF45" s="1"/>
  <c r="AH45" s="1"/>
  <c r="AI45" s="1"/>
  <c r="N46"/>
  <c r="Q46" s="1"/>
  <c r="AF46" s="1"/>
  <c r="AH46" s="1"/>
  <c r="AI46" s="1"/>
  <c r="AE5"/>
  <c r="N5"/>
  <c r="C34" i="4"/>
  <c r="E34"/>
  <c r="F34"/>
  <c r="G34"/>
  <c r="H34"/>
  <c r="I34"/>
  <c r="D34"/>
  <c r="BH7" i="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Q27"/>
  <c r="DQ28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BH6"/>
  <c r="N19" i="10" l="1"/>
  <c r="DQ8" i="7"/>
  <c r="DQ6"/>
  <c r="DR6" s="1"/>
  <c r="DQ7"/>
  <c r="B17" i="10"/>
  <c r="L29"/>
  <c r="J29"/>
  <c r="F29"/>
  <c r="B29"/>
  <c r="C29"/>
  <c r="D29"/>
  <c r="Q5" i="8"/>
  <c r="I1" s="1"/>
  <c r="AF7"/>
  <c r="AH7" s="1"/>
  <c r="F11" i="5" s="1"/>
  <c r="AF6" i="8"/>
  <c r="AH6" s="1"/>
  <c r="AI6" l="1"/>
  <c r="AH51" s="1"/>
  <c r="F10" i="5"/>
  <c r="AI7" i="8"/>
  <c r="G11" i="5" s="1"/>
  <c r="AF5" i="8"/>
  <c r="G10" i="5" l="1"/>
  <c r="AH57" i="8"/>
  <c r="J19" i="1" s="1"/>
  <c r="AH52" i="8"/>
  <c r="E19" i="1" s="1"/>
  <c r="AH58" i="8"/>
  <c r="AH59"/>
  <c r="AH60"/>
  <c r="D19" i="1"/>
  <c r="AH53" i="8"/>
  <c r="F19" i="1" s="1"/>
  <c r="AH54" i="8"/>
  <c r="G19" i="1" s="1"/>
  <c r="AH56" i="8"/>
  <c r="I19" i="1" s="1"/>
  <c r="AH55" i="8"/>
  <c r="H19" i="1" s="1"/>
  <c r="AH5" i="8"/>
  <c r="B19" i="1" l="1"/>
</calcChain>
</file>

<file path=xl/sharedStrings.xml><?xml version="1.0" encoding="utf-8"?>
<sst xmlns="http://schemas.openxmlformats.org/spreadsheetml/2006/main" count="871" uniqueCount="378">
  <si>
    <t>(ดี)</t>
  </si>
  <si>
    <t>(ผ่าน)</t>
  </si>
  <si>
    <t>(ไม่ผ่าน)</t>
  </si>
  <si>
    <t>หญิง</t>
  </si>
  <si>
    <t>ชาย</t>
  </si>
  <si>
    <t>ร</t>
  </si>
  <si>
    <t>มส</t>
  </si>
  <si>
    <t>จำนวนนักเรียนทั้งหมด</t>
  </si>
  <si>
    <t>สรุปผลการประเมิน (จำนวนคน)</t>
  </si>
  <si>
    <t>รอผลการประเมิน</t>
  </si>
  <si>
    <t xml:space="preserve">ครูที่ปรึกษา </t>
  </si>
  <si>
    <t xml:space="preserve">ครูผู้สอน </t>
  </si>
  <si>
    <t>จำนวน</t>
  </si>
  <si>
    <t>หน่วยกิต</t>
  </si>
  <si>
    <t>ชั่วโมง/สัปดาห์</t>
  </si>
  <si>
    <t>ชั่วโมง/ภาคเรียน</t>
  </si>
  <si>
    <t>รหัสวิชา</t>
  </si>
  <si>
    <t>รายวิชา</t>
  </si>
  <si>
    <t>พื้นฐาน</t>
  </si>
  <si>
    <t>เพิ่มเติม</t>
  </si>
  <si>
    <t>โรงเรียนปทุมพิทยาคม  สำนักงานเขตพื้นที่การศึกษามัธยมศึกษา อุบลราชธานีอำนาจเจริญ</t>
  </si>
  <si>
    <t>รวม</t>
  </si>
  <si>
    <t>คน</t>
  </si>
  <si>
    <t>ลงชื่อ</t>
  </si>
  <si>
    <t>รองผู้อำนวยการกลุ่มบริหารงานวิชาการ</t>
  </si>
  <si>
    <t>ผู้สอน</t>
  </si>
  <si>
    <t>หัวหน้ากลุ่มสาระการเรียนรู้</t>
  </si>
  <si>
    <t>เห็นควร</t>
  </si>
  <si>
    <t>อนุมัติ</t>
  </si>
  <si>
    <t>ไม่อนุมัติ</t>
  </si>
  <si>
    <t>ผู้อำนวยการโรงเรียนปทุมพิทยาคม</t>
  </si>
  <si>
    <t>........../........../..........</t>
  </si>
  <si>
    <t>........................................................................</t>
  </si>
  <si>
    <t>การอนุมัติผลการเรียน</t>
  </si>
  <si>
    <t>ปพ.5</t>
  </si>
  <si>
    <t>แบบบันทึกผลการพัฒนาคุณภาพผู้เรียน</t>
  </si>
  <si>
    <t>หน้า 2</t>
  </si>
  <si>
    <t>คำอธิบายรายวิชาและตัวชี้วัด (รายวิชาพื้นฐาน) หรือ ผลการเรียนรู้ (รายวิชาเพิ่มเติม)</t>
  </si>
  <si>
    <t>ชิ้นงานที่</t>
  </si>
  <si>
    <t>หน่วยการเรียนรู้</t>
  </si>
  <si>
    <t>ชื่อรายละเอียดของงาน / รายการ / กิจกรรม</t>
  </si>
  <si>
    <t>คะแนน</t>
  </si>
  <si>
    <t>หมายเหตุ</t>
  </si>
  <si>
    <t>งานมอบหมาย ที่เป็นเงื่อนไข ติด "ร" ประจำรายวิชา</t>
  </si>
  <si>
    <t>ครูประจำวิชา</t>
  </si>
  <si>
    <t>(    ) อนุมัติ          (    ) ไม่อนุมัติ</t>
  </si>
  <si>
    <t>รายวิชาใดที่มีเงื่อนใขในการติด "ร" จำนวนงานที่มอบหมายให้นักเรียน ให้พิจารณาจากจำนวนหน่วยกิตของแต่ละวิชา</t>
  </si>
  <si>
    <t>โดยกำหนดให้ จำนวน 0.5 หน่วยกิต ต่อ 1 ชิ้นงาน/รายการ/กิจกรรม</t>
  </si>
  <si>
    <t>หน่วยที่</t>
  </si>
  <si>
    <t>ชื่อหน่วยการเรียนรู้</t>
  </si>
  <si>
    <t>เวลา</t>
  </si>
  <si>
    <t>ก่อน</t>
  </si>
  <si>
    <t>กลางภาค</t>
  </si>
  <si>
    <t>หลัง</t>
  </si>
  <si>
    <t>คะแนนสอบ</t>
  </si>
  <si>
    <t>ปลายภาค</t>
  </si>
  <si>
    <t>คะแนนระหว่างภาค</t>
  </si>
  <si>
    <t>(ชั่วโมง)</t>
  </si>
  <si>
    <t>ตารางวิเคราะห์ หน่วยการเรียนรู้ เวลาเรียน และน้ำหนักคะแนน</t>
  </si>
  <si>
    <t xml:space="preserve">   ตัวอย่างเช่น วิชาภาษาไทย 1.5 นก. รวม 60 ชั่วโมง/ภาคเรียน หรือ 3 ชั่วโมง/สัปดาห์ ครูผู้สอนต้องจัดเนื้อหาหรือกิจกรรม</t>
  </si>
  <si>
    <t xml:space="preserve">   ให้แล้วเสร็จภายใน 54 ชั่วโมง เพราะอีก 6 ชั่วโมง โรงเรียนใช้เวลาในการจัดสอบกลางภาคเรียนและปลายภาคเรียน</t>
  </si>
  <si>
    <t>บันทึกผลการดำเนินการแก้ไขผลการเรียน</t>
  </si>
  <si>
    <t xml:space="preserve">ให้ครูผู้สอนบันทึก รายชื่อนักเรียน ทุกคนที่มีผลการเรียน 0, ร, มส ใน ปพ.5 </t>
  </si>
  <si>
    <t>ลำดับ</t>
  </si>
  <si>
    <t>เลขประจำตัว</t>
  </si>
  <si>
    <t>ชื่อ - สกุล</t>
  </si>
  <si>
    <t>ผลการเรียน</t>
  </si>
  <si>
    <t>คุณลักษณะฯ</t>
  </si>
  <si>
    <t>ผลการเรียนเดิม</t>
  </si>
  <si>
    <t>แก้ไข ครั้งที่ 1</t>
  </si>
  <si>
    <t>แก้ไข ครั้งที่ 2</t>
  </si>
  <si>
    <t>เรียนซ้ำรายวิชา</t>
  </si>
  <si>
    <t>คำชี้แจง</t>
  </si>
  <si>
    <t>ครูผู้สอนดำเนินการแก้ไขตามกำหนดเวลา และส่งผลการแก้ไขที่งานวัดผล แล้วจึงนำผลที่ได้มาบันทึกไว้</t>
  </si>
  <si>
    <t>ทั้งนี้เพื่อความสะดวกในการติดตาม</t>
  </si>
  <si>
    <t>บันทึกการตรวจ ปพ.5</t>
  </si>
  <si>
    <t>ครั้งที่ 1</t>
  </si>
  <si>
    <t>เรียบร้อย</t>
  </si>
  <si>
    <t>ไม่เรียบร้อย</t>
  </si>
  <si>
    <t xml:space="preserve"> ปกหน้า</t>
  </si>
  <si>
    <t xml:space="preserve"> คำอธิบายรายวิชา</t>
  </si>
  <si>
    <t xml:space="preserve"> ตัวชี้วัด/ผลการเรียนรู้</t>
  </si>
  <si>
    <t xml:space="preserve"> อัตราส่วนคะแนนและเวลาเรียน</t>
  </si>
  <si>
    <t xml:space="preserve"> รายชื่อนักเรียน</t>
  </si>
  <si>
    <t>รองฯกลุ่มบริหารงานวิชาการ</t>
  </si>
  <si>
    <t>หัวหน้างานวัดผล</t>
  </si>
  <si>
    <t>......../......../........</t>
  </si>
  <si>
    <t>.......................................</t>
  </si>
  <si>
    <t xml:space="preserve"> เวลาเรียนเป็นปัจจุบัน</t>
  </si>
  <si>
    <t xml:space="preserve"> คะแนนระหว่างภาคเป็นปัจจุบัน</t>
  </si>
  <si>
    <t>ครั้งที่ 2</t>
  </si>
  <si>
    <t xml:space="preserve"> ทุกส่วนเสร็จสมบูรณ์</t>
  </si>
  <si>
    <t>ครั้งที่ 3</t>
  </si>
  <si>
    <t>สัปดาห์ที่ 11 วันที่ ........../........../..........</t>
  </si>
  <si>
    <t>สัปดาห์ที่ 21 วันที่ ........../........./..........</t>
  </si>
  <si>
    <t>เกณฑ์การจบการศึกษา</t>
  </si>
  <si>
    <t>ตามหลักสูตรแกนกลางการศึกษา ขั้นพื้นฐาน พุทธศักราช 2551</t>
  </si>
  <si>
    <t>1. เกณฑ์การจบระดับมัธยมศึกษาตอนต้น</t>
  </si>
  <si>
    <t xml:space="preserve">          ข้อ 1    อ้างถึงคำสั่ง สพฐ.ที่ 110/2555</t>
  </si>
  <si>
    <t xml:space="preserve">          ข้อ 2-5 อ้างถึงคำสั่ง สพฐ.ที่ 683/2552</t>
  </si>
  <si>
    <t xml:space="preserve">   (1) ผู้เรียนรายวิชาพื้นฐานและเพิ่มเติม โดยเป็นรายวิชา</t>
  </si>
  <si>
    <t xml:space="preserve">       พื้นฐาน 66 หน่วยกิต และรายวิชาเพิ่มเติมที่สถานศึกษา</t>
  </si>
  <si>
    <t xml:space="preserve">       กำหนด</t>
  </si>
  <si>
    <t xml:space="preserve">   (2) ผู้เรียนต้องได้หน่วยกิตตลอดหลักสูตรไม่ต่ำกว่า 77</t>
  </si>
  <si>
    <t xml:space="preserve">       หน่วยกิต โดยเป็นรายวิชาพื้นฐาน 66 หน่วยกิต และ</t>
  </si>
  <si>
    <t xml:space="preserve">       รายวิชาเพิ่มเติมไม่น้อยกว่า 11 หน่วยกิต</t>
  </si>
  <si>
    <t xml:space="preserve">   (3) ผู้เรียนมีผลประเมินการอ่าน คิดวิเคราะห์และเขียน</t>
  </si>
  <si>
    <t xml:space="preserve">       ในระดับผ่านเกณฑ์การประเมินตามที่สถานศึกษากำหนด</t>
  </si>
  <si>
    <t xml:space="preserve">   (4) ผู้เรียนมีผลการประเมินคุณลักษณะอันพึงประสงค์ </t>
  </si>
  <si>
    <t xml:space="preserve">   (5) ผู้เรียนเข้าร่วมกิจกรรมพัฒนาผู้เรียนและมีผลการประเมิน</t>
  </si>
  <si>
    <t xml:space="preserve">       ผ่านเกณฑ์การประเมินตามที่สถานศึกษากำหนด</t>
  </si>
  <si>
    <t xml:space="preserve">       พื้นฐาน 41 หน่วยกิต และรายวิชาเพิ่มเติมที่สถานศึกษา</t>
  </si>
  <si>
    <t xml:space="preserve">       หน่วยกิต โดยเป็นรายวิชาพื้นฐาน 41 หน่วยกิต และ</t>
  </si>
  <si>
    <t xml:space="preserve">       รายวิชาเพิ่มเติมไม่น้อยกว่า 36 หน่วยกิต</t>
  </si>
  <si>
    <t>2. เกณฑ์การจบระดับมัธยมศึกษาตอนปลาย</t>
  </si>
  <si>
    <t>สัปดาห์ที่</t>
  </si>
  <si>
    <t>เดือน</t>
  </si>
  <si>
    <t>วันที่</t>
  </si>
  <si>
    <t>ชั่วโมงที่</t>
  </si>
  <si>
    <t>เลข</t>
  </si>
  <si>
    <t>ประจำตัว</t>
  </si>
  <si>
    <t>เลขที่</t>
  </si>
  <si>
    <t>เวลาเรียน</t>
  </si>
  <si>
    <t>/</t>
  </si>
  <si>
    <t>เวลาเรียนหน้านี้</t>
  </si>
  <si>
    <t>1. ผลรวมของคะแนนทั้งหมดต้องมีค่าเท่ากับ 100 คะแนน</t>
  </si>
  <si>
    <t>2. จำนวนชั่วโมงเรียน ให้นับรวมชั่วโมงที่เป็นสัปดาห์สอบกลางภาค (สัปดาห์ที่ 10) และปลายภาค (สัปดาห์ที่ 20)</t>
  </si>
  <si>
    <t>3. การวางแผนการจัดการเรียนรู้ ให้ลบชั่วโมงที่เป็นสัปดาห์สอบกลางภาค (สัปดาห์ที่ 10) และปลายภาค (สัปดาห์ที่ 20) ออก</t>
  </si>
  <si>
    <t>คะแนนก่อนกลางภาคและคะแนนกลางภาค</t>
  </si>
  <si>
    <t>สอบ</t>
  </si>
  <si>
    <t>แก้ตัว</t>
  </si>
  <si>
    <t>(1)+(2)</t>
  </si>
  <si>
    <t>(2)</t>
  </si>
  <si>
    <t>คะแนนเต็ม</t>
  </si>
  <si>
    <t>(A)</t>
  </si>
  <si>
    <t>(B)</t>
  </si>
  <si>
    <t>(A)+(B)</t>
  </si>
  <si>
    <t>(1-3)</t>
  </si>
  <si>
    <t>ระดับผลการเรียน</t>
  </si>
  <si>
    <t>คะแนนก่อนกลางภาค</t>
  </si>
  <si>
    <t>คะแนนหลังกลางภาค</t>
  </si>
  <si>
    <t>ข้อที่</t>
  </si>
  <si>
    <t>คุณลักษณะอันพึงประสงค์</t>
  </si>
  <si>
    <t>และเขียน</t>
  </si>
  <si>
    <t>และเขียน เป็นรายข้อ</t>
  </si>
  <si>
    <t>เป็นรายข้อ</t>
  </si>
  <si>
    <t>การประเมิน</t>
  </si>
  <si>
    <t>คุณลักษณะ</t>
  </si>
  <si>
    <t>อันพึง</t>
  </si>
  <si>
    <t>ประสงค์</t>
  </si>
  <si>
    <t>การอ่านคิด</t>
  </si>
  <si>
    <t>วิเคราะห์</t>
  </si>
  <si>
    <t>ผลการประเมิน</t>
  </si>
  <si>
    <t>การประเมินคุณลักษณะอันพึงประสงค์และการอ่านคิด วิเคราะห์ และเขียน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</si>
  <si>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</si>
  <si>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</si>
  <si>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</si>
  <si>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</si>
  <si>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</si>
  <si>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</si>
  <si>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</si>
  <si>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หน้า 10</t>
  </si>
  <si>
    <t>หน้า 11</t>
  </si>
  <si>
    <t>บันทึกเวลาเรียน ต้องมีเวลาเรียนรวมไม่น้อยกว่า</t>
  </si>
  <si>
    <t>บันทึกเวลาเรียน (ต่อ) ต้องมีเวลาเรียนรวมไม่น้อยกว่า</t>
  </si>
  <si>
    <t>คะแนนระหว่างภาค (A)</t>
  </si>
  <si>
    <t>คะแนนปลายภาค (B)</t>
  </si>
  <si>
    <t>ตัวชี้วัด/ผลการเรียนรู้</t>
  </si>
  <si>
    <t>ชั้นมัธยมศึกษาปีที่</t>
  </si>
  <si>
    <t>ภาคเรียนที่</t>
  </si>
  <si>
    <t>ปีการศึกษา</t>
  </si>
  <si>
    <t>ชั้น ม.</t>
  </si>
  <si>
    <t>ครูผู้สอน</t>
  </si>
  <si>
    <t xml:space="preserve"> : ปลายภาค</t>
  </si>
  <si>
    <t xml:space="preserve">คะแนนระหว่างภาค </t>
  </si>
  <si>
    <t>หัวหน้ากลุ่มสาระฯ</t>
  </si>
  <si>
    <t>แบบรายงานผลการพัฒนาผู้เรียน</t>
  </si>
  <si>
    <t>ตำแหน่ง ..................................</t>
  </si>
  <si>
    <t>นก.  นั้น</t>
  </si>
  <si>
    <t>จำนวนนักเรียนที่ได้รับการตัดสินผลการเรียน</t>
  </si>
  <si>
    <t>รวมทุก</t>
  </si>
  <si>
    <t>ค่าสถิติของ</t>
  </si>
  <si>
    <t>ชั้นเรียน</t>
  </si>
  <si>
    <t>นักเรียน</t>
  </si>
  <si>
    <t>ระดับ</t>
  </si>
  <si>
    <t>นักเรียนที่ได้</t>
  </si>
  <si>
    <t>ที่เรียน</t>
  </si>
  <si>
    <t>ค่าเฉลี่ย</t>
  </si>
  <si>
    <t>S.D.</t>
  </si>
  <si>
    <t>ม.</t>
  </si>
  <si>
    <t>รวมทั้งสิ้น</t>
  </si>
  <si>
    <t>คิดเป็น%</t>
  </si>
  <si>
    <t>จำนวนนักเรียนที่ได้รับผลการเรียน 0, ร, มส จำนวน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</si>
  <si>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</si>
  <si>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</si>
  <si>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</si>
  <si>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ชั้น</t>
  </si>
  <si>
    <t>ร้อยละ</t>
  </si>
  <si>
    <t xml:space="preserve">ลงชื่อ                                     </t>
  </si>
  <si>
    <t xml:space="preserve">    รองผู้อำนวยการกลุ่มบริหารงานวิชาการ</t>
  </si>
  <si>
    <t xml:space="preserve">  ผู้อำนวยการโรงเรียนปทุมพิทยาคม</t>
  </si>
  <si>
    <t xml:space="preserve">    ลงชื่อ                                       </t>
  </si>
  <si>
    <t xml:space="preserve">    ลงชื่อ</t>
  </si>
  <si>
    <t>ม.ต้น</t>
  </si>
  <si>
    <t>ม.ปลาย</t>
  </si>
  <si>
    <t xml:space="preserve">ชั้นมัธยมศึกษาปีที่ </t>
  </si>
  <si>
    <t>กลุ่มสาระการเรียนรู้</t>
  </si>
  <si>
    <t>(</t>
  </si>
  <si>
    <t>)</t>
  </si>
  <si>
    <t>ผู้อำนวยการโรงเรียน</t>
  </si>
  <si>
    <t>จำนวนหน่วยกิต</t>
  </si>
  <si>
    <t>เวลาเรียนชั่วโมง/สัปดาห์</t>
  </si>
  <si>
    <t>เวลาเรียนชั่วโมง/ภาคเรียน</t>
  </si>
  <si>
    <t>เวลาเรียนร้อยละ 80</t>
  </si>
  <si>
    <t>สัดส่วนน้ำหนักคะแนน</t>
  </si>
  <si>
    <t>คะแนนสอบกลางภาค</t>
  </si>
  <si>
    <t>คะแนนสอบปลายภาค</t>
  </si>
  <si>
    <t>คะแนนรวมระหว่างภาค</t>
  </si>
  <si>
    <t>ส่งปพ.5 ครั้งที่ 1 สัปดาห์ที่ 6</t>
  </si>
  <si>
    <t>ส่งปพ.5 ครั้งที่ 2 สัปดาห์ที่ 11</t>
  </si>
  <si>
    <t>สัปดาห์ที่ 6 วันที่ ........../........../..........</t>
  </si>
  <si>
    <t xml:space="preserve"> 2. การตรวจ ปพ.5</t>
  </si>
  <si>
    <t xml:space="preserve"> 3. เงื่อนไข ติด ร</t>
  </si>
  <si>
    <t xml:space="preserve"> 4. คำอธิบายรายวิชา</t>
  </si>
  <si>
    <t xml:space="preserve"> 5. วิเคราะห์หน่วยการเรียนรู้</t>
  </si>
  <si>
    <t xml:space="preserve"> 6. บันทึกเวลาเรียน สัปดาห์ที่ 1-5</t>
  </si>
  <si>
    <t xml:space="preserve"> 1. บันทึกเวลาเรียน สัปดาห์ที่ 6-10</t>
  </si>
  <si>
    <t xml:space="preserve"> 2. คะแนนกลางภาค พิมพ์จาก SGS</t>
  </si>
  <si>
    <t xml:space="preserve"> 1. บันทึกเวลาเรียน สัปดาห์ที่ 10-20</t>
  </si>
  <si>
    <t xml:space="preserve"> 2. ผลการเรียนปลายภาคจาก SGS</t>
  </si>
  <si>
    <t xml:space="preserve"> 4. สรุปการประเมินผลการเรียนปกหน้า</t>
  </si>
  <si>
    <t xml:space="preserve"> 3. ปกหลังพร้อมข้อมูลนักเรียน</t>
  </si>
  <si>
    <t xml:space="preserve">     ที่มีผลการเรียนไม่ผ่าน</t>
  </si>
  <si>
    <t xml:space="preserve">     เพื่อเสนอผู้บริหารอนุมัติผล</t>
  </si>
  <si>
    <t xml:space="preserve">รายวิชา </t>
  </si>
  <si>
    <t>ปฏิบัติการสอนรหัสวิชา</t>
  </si>
  <si>
    <t>นางสาววาสนา  โพธิสนธ์</t>
  </si>
  <si>
    <t>นายจิรายุทธ  อักษรพิมพ์</t>
  </si>
  <si>
    <t>ครูที่ปรึกษา คนที่ 1</t>
  </si>
  <si>
    <t xml:space="preserve">ครูที่ปรึกษา คนที่ 2 </t>
  </si>
  <si>
    <t>1. นาย</t>
  </si>
  <si>
    <t>2. นาง</t>
  </si>
  <si>
    <t>ส่งปพ.5 ครั้งที่ 3 สัปดาห์ที่ 21</t>
  </si>
  <si>
    <t>กลุ่มสาระฯ</t>
  </si>
  <si>
    <t>นาย</t>
  </si>
  <si>
    <t>คิดเป็น</t>
  </si>
  <si>
    <t>(ไม่พิมพ์)</t>
  </si>
  <si>
    <t>รวม(1)</t>
  </si>
  <si>
    <t>รวม(3)</t>
  </si>
  <si>
    <t>1</t>
  </si>
  <si>
    <t>2</t>
  </si>
  <si>
    <t>3</t>
  </si>
  <si>
    <t>4</t>
  </si>
  <si>
    <t>ตำแหน่ง</t>
  </si>
  <si>
    <t>ครูชำนาญการ</t>
  </si>
  <si>
    <t>จำนวนนักเรียนได้รับผลการเรียน</t>
  </si>
  <si>
    <t>เพื่อพิจารณาอนุมัติผลการเรียนดังนี้</t>
  </si>
  <si>
    <t>บัดนี้ข้าพเจ้าใด้จัดกระบวนการเรียนรู้และตัดสินผลการเรียนในรายวิชาดังกล่าวเสร็จสิ้นแล้ว  จึงขอรายงานผลการพัฒนาผู้เรียน</t>
  </si>
  <si>
    <t xml:space="preserve">     </t>
  </si>
  <si>
    <t xml:space="preserve"> มอบหมายให้ข้าพเจ้า</t>
  </si>
  <si>
    <t>ข้อมูลพื้นฐานประจำรายวิชา</t>
  </si>
  <si>
    <t>ข้อมูลนักเรียน</t>
  </si>
  <si>
    <t xml:space="preserve"> 5. สรุปรายงานผลการพัฒนาผู้เรียนเป็นรายวิชา</t>
  </si>
  <si>
    <t>1. ถ้าจำนวนนักเรียนไม่ถึง 44 คน ให้ลบสูตรช่องที่ไม่มีนักเรียน</t>
  </si>
  <si>
    <t xml:space="preserve">   ในคอลัมป์ระดับผลการเรียน (คอลัมป์ AI)</t>
  </si>
  <si>
    <t>(ดีเยี่ยม)</t>
  </si>
  <si>
    <t>สรุปผลการประเมินคุณลักษณะอันพึงประสงค์ (จำนวนคน)</t>
  </si>
  <si>
    <t>สรุปผลการประเมินการอ่าน คิดวิเคราะห์ และเขียน (จำนวนคน)</t>
  </si>
  <si>
    <t>ผลการประเมิน (จำนวนคน)</t>
  </si>
  <si>
    <t>3 (ดีเยี่ยม)</t>
  </si>
  <si>
    <t>2 (ดี)</t>
  </si>
  <si>
    <t>0 (ไม่ผ่าน)</t>
  </si>
  <si>
    <t>1 (ผ่าน)</t>
  </si>
  <si>
    <t>1. ถ้าจำนวนนักเรียนไม่ถึง 44 คน ให้ลบสูตรช่องที่ไม่มีนักเรียนในคอลัมป์ผลการประเมิน (คอลัมป์ Q และ R)</t>
  </si>
  <si>
    <t>อ่าน คิดวิเคราะห์ เขียน</t>
  </si>
  <si>
    <t>การอ่าน คิดวิเคราะห์</t>
  </si>
  <si>
    <t xml:space="preserve">    ให้พิมพ์ที่ปกหน้าเพื่อแยกเพศนักเรียน</t>
  </si>
  <si>
    <t>2. จำนวนนักเรียนได้รับผลการประเมิน 0 จะไม่ลิงก์ไปที่ปกหน้า ให้พิมพ์ที่ปกหน้าเพื่อแยกเพศนักเรียน</t>
  </si>
  <si>
    <t>3. จำนวนนักเรียนได้รับผลการเรียน 0, ร, มส จะไม่ลิงก์ไปที่ปกหน้า</t>
  </si>
  <si>
    <t>2. การบันทึกผลการเรียน ร, มส ให้พิมพ์แทนสูตรในช่องระดับผลการเรียน</t>
  </si>
  <si>
    <t>กรณีที่มีนักเรียนได้รับผลการเรียน 0, ร, มส ครูผู้สอนต้องแก้ไขตัวเลขแถวของสูตรในช่องนั้น ให้ตรงกับแถวของรายชื่อนักเรียน</t>
  </si>
  <si>
    <t>อ่าน คิดวิเคราะห์</t>
  </si>
  <si>
    <t>อ่าน คิดวิเคราะห์ฯ</t>
  </si>
  <si>
    <t xml:space="preserve">สูตรเดิมคือ =ข้อมูลพื้นฐาน!E6   </t>
  </si>
  <si>
    <t>ให้แก้เป็น =ข้อมูลพื้นฐาน!E10</t>
  </si>
  <si>
    <t xml:space="preserve">สูตรเดิมคือ =ข้อมูลพื้นฐาน!F6   </t>
  </si>
  <si>
    <t>ให้แก้เป็น =ข้อมูลพื้นฐาน!F10</t>
  </si>
  <si>
    <t xml:space="preserve">สูตรเดิมคือ =บันทึกคะแนน!AH6   </t>
  </si>
  <si>
    <t>ให้แก้เป็น =บันทึกคะแนน!AH10</t>
  </si>
  <si>
    <t xml:space="preserve">สูตรเดิมคือ =บันทึกคะแนน!AI6   </t>
  </si>
  <si>
    <t>ให้แก้เป็น =บันทึกคะแนน!AI10</t>
  </si>
  <si>
    <t xml:space="preserve">สูตรเดิมคือ =คุณลักษณะฯ!Q6   </t>
  </si>
  <si>
    <t>ให้แก้เป็น =คุณลักษณะฯ!Q10</t>
  </si>
  <si>
    <t xml:space="preserve">สูตรเดิมคือ =คุณลักษณะฯ!R6   </t>
  </si>
  <si>
    <t>ให้แก้เป็น =คุณลักษณะฯ!R10</t>
  </si>
  <si>
    <t>ไม่มีงานที่เป็นเงื่อนไขติด "ร"</t>
  </si>
  <si>
    <t>ตัวอย่างเช่น ใน sheet ข้อมูลพื้นฐาน  นักเรียนที่มีผลการเรียน 0, ร, มส อยู่แถวที่ 10  ให้แก้ไขสูตรตามคอลัมป์ดังนี้</t>
  </si>
  <si>
    <t>เรื่อง มอบหมายหน้าที่ปฏิบัติการสอนภาคเรียนที่</t>
  </si>
  <si>
    <t>ข้อมูลครูและผู้บริหาร</t>
  </si>
  <si>
    <t xml:space="preserve">   ที่สอนซ่อมเสริมว่า "ซส"</t>
  </si>
  <si>
    <t xml:space="preserve">1. แบบรายงานผลการพัฒนาผู้เรียนใช้สรุปผลการเรียนเป็นรายวิชา รายวิชาละ 1 แผ่น </t>
  </si>
  <si>
    <t xml:space="preserve">2. กรณีรายวิชานั้นสอนมากกว่า 1 ห้อง ให้นำข้อมูลมาสรุปรวมเพื่อคำนวณสถิติเป็นรายวิชา </t>
  </si>
  <si>
    <t>ส่ง ปพ.5 ครั้งที่ 1</t>
  </si>
  <si>
    <t>ส่งรายชื่อ</t>
  </si>
  <si>
    <t>สอบกลางภาค</t>
  </si>
  <si>
    <t>สอบปลายภาค</t>
  </si>
  <si>
    <t>ส่ง ปพ.5 ครั้งที่ 2</t>
  </si>
  <si>
    <t>(พิมพ์รายการต่อไปนี้แนบส่งพร้อม ปพ.5 ฉบับเดิม)</t>
  </si>
  <si>
    <t>กำหนดส่ง ปพ.5</t>
  </si>
  <si>
    <t xml:space="preserve">              หน้า 1</t>
  </si>
  <si>
    <t xml:space="preserve">              หน้า 2</t>
  </si>
  <si>
    <t xml:space="preserve">              หน้า 3</t>
  </si>
  <si>
    <t xml:space="preserve">              หน้า 4</t>
  </si>
  <si>
    <t xml:space="preserve">              หน้า 5</t>
  </si>
  <si>
    <t xml:space="preserve">              หน้า 6</t>
  </si>
  <si>
    <t xml:space="preserve">          คำชี้แจง</t>
  </si>
  <si>
    <t xml:space="preserve">          2. คัดลอกเลขประจำตัวและรายชื่อนักเรียนจากไฟล์รายชื่อของวิชาการ วางในช่องให้ตรงกับเลขที่ของนักเรียน</t>
  </si>
  <si>
    <t>.....................................................................................................</t>
  </si>
  <si>
    <t>บันทึกเพิ่มเติม ...............................................................................</t>
  </si>
  <si>
    <t>1-2</t>
  </si>
  <si>
    <t>ตามบันทึกข้อตกลงความเข้าใจ(MOU)เรื่องผลสัมฤทธิ์ทางการเรียน และคำสั่งโรงเรียนปทุมพิทยาคม ที่</t>
  </si>
  <si>
    <t xml:space="preserve">          1. กรอกข้อมูลพื้นฐานประจำรายวิชาให้สมบูรณ์</t>
  </si>
  <si>
    <t>นาง</t>
  </si>
  <si>
    <t>1. นับสถิติเวลาเรียนเฉพาะเครื่องหมาย  /  เท่านั้น</t>
  </si>
  <si>
    <t>2. วันที่ตรงกับวันหยุดราชการหรือวันหยุดนักขัตฤกษ์ให้ครูประจำวิชาสอนซ่อมเสริมให้ผู้เรียน แล้วลงหมายเหตุข้างช่องวันที่</t>
  </si>
  <si>
    <t>3. สัปดาห์ที่ 10 และ 20 ที่สอบกลางภาคและสอบปลายภาคให้บันทึกเวลาเรียนให้กับผู้เรียนตามปกติ</t>
  </si>
  <si>
    <t>4. สัปดาห์ที่ 17 ส่งรายชื่อนักเรียนที่มีเวลาเรียนไม่ถึงร้อยละ 80</t>
  </si>
  <si>
    <t>เลขที่คำสั่ง</t>
  </si>
  <si>
    <t xml:space="preserve">เรื่อง มอบหมายปฏิบัติหน้าที่การสอนฯ </t>
  </si>
  <si>
    <t>หน้า 1</t>
  </si>
  <si>
    <t xml:space="preserve">              หน้า 7-8</t>
  </si>
  <si>
    <t xml:space="preserve">              ปกหน้า</t>
  </si>
  <si>
    <t xml:space="preserve">              ปกหลัง</t>
  </si>
  <si>
    <t xml:space="preserve"> 1. ปกหน้า</t>
  </si>
  <si>
    <t>"มส" ครั้งที่ 2</t>
  </si>
  <si>
    <t>"มส" ครั้งที่ 1</t>
  </si>
  <si>
    <t>195 / 2565</t>
  </si>
  <si>
    <t>กุมภาพันธ์</t>
  </si>
  <si>
    <t>ก.พ./มี.ค.</t>
  </si>
  <si>
    <t>มีนาคม</t>
  </si>
  <si>
    <t>มกราคม</t>
  </si>
  <si>
    <t>ม.ค./ก.พ.</t>
  </si>
  <si>
    <t>ธันวาคม</t>
  </si>
  <si>
    <t>ต.ค./พ.ย.</t>
  </si>
  <si>
    <t>พฤศจิกายน</t>
  </si>
  <si>
    <t>พ.ย./ธ.ค.</t>
  </si>
  <si>
    <t>3/1</t>
  </si>
  <si>
    <t>ส23236</t>
  </si>
  <si>
    <t>หน้าที่พลเมือง 6</t>
  </si>
  <si>
    <t>สังคมศึกษาศาสนาและวัฒนธรรม</t>
  </si>
  <si>
    <t xml:space="preserve">          มีส่วนร่วมแนะนำผู้อื่นให้อนุรักษ์และยกย่องผู้มีมารยาทไทย ในเรื่องการแสดงความเคารพ การสนทนา การแต่งกาย  </t>
  </si>
  <si>
    <t>การมีสัมมาคารวะ แสดงออก แนะนำผู้อื่นและมีส่วนร่วมในกิจกรรมเกี่ยวกับความเอื้อเฟื้อเผื่อแผ่ และเสียสละต่อสังคม เห็นคุณค่า อนุรักษ์</t>
  </si>
  <si>
    <t>สืบสานและประยุกต์ขนบธรรมเนียมประเพณี ศิลปวัฒนธรรม และภูมิปัญญาไทย ปฏิบัติตนเป็นผู้มีวินัยในตนเอง ในเรื่องความซื่อสัตย์</t>
  </si>
  <si>
    <t>ความขยันหมั่นเพียร ใฝ่หาความรู้ และตั้งใจปฏิบัติหน้าที่ ยอมรับผลที่เกิดจากการกระทำของตนเอง</t>
  </si>
  <si>
    <t xml:space="preserve">          เป็นแบบอย่างและมีส่วนร่วมในการจัดกิจกรรมที่แสดงออกถึงความรักชาติ ยึดมั่นในศาสนา และเทิดทูนสถาบันพระมหากษัตริย์</t>
  </si>
  <si>
    <t>ประยุกต์และเผยแพร่พระบรมราโชวาทในเรื่องการเสียสละ ความซื่อสัตย์ หลักการทรงงานในเรื่องศึกษาข้อมูลอย่างเป็นระบบ</t>
  </si>
  <si>
    <t xml:space="preserve"> ใฝ่หาความรู้ และตั้งใจปฏิบัติหน้าที่ ยอมรับผลที่เกิดจากการกระทำของตนเอง</t>
  </si>
  <si>
    <t xml:space="preserve">          โดยใช้กระบวนการกลุ่ม กระบวนการคิด กระบวนการปฏิบัติ กระบวนการเผชิญสถานการณ์ กระบวนการแก้ปัญหา</t>
  </si>
  <si>
    <t>กระบวนการสืบเสาะหาความรู้ กระบวนการสร้างความตระหนัก กระบวนการสร้างค่านิยม และกระบวนการสร้างเจตคติ</t>
  </si>
  <si>
    <t xml:space="preserve">          เพื่อให้ผู้เรียนมีลักษณะที่ดีของคนไทย ภาคภูมิใจในความเป็นไทย แสดงออกถึงความรักชาติ ยึดมั่นในศาสนา และเทิดทูนสถาบัน</t>
  </si>
  <si>
    <t>พระมหากษัตริย์ มีวินัยในตนเอง</t>
  </si>
  <si>
    <t xml:space="preserve">          ผลการเรียนรู้</t>
  </si>
  <si>
    <t>1. มีส่วนร่วมแนะนำผู้อื่นให้อนุรักษ์และยกย่องผู้มีมารยาทไทย</t>
  </si>
  <si>
    <t xml:space="preserve">2. แสดงออก แนะนำผู้อื่นและมีส่วนร่วมในกิจกรรมเกี่ยวกับความเอื้อเฟื้อเผื่อแผ่ และเสียสละ
ต่อสังคม
</t>
  </si>
  <si>
    <t xml:space="preserve">3. เห็นคุณค่า อนุรักษ์ สืบสานและประยุกต์ขนบธรรมเนียมประเพณี ศิลปวัฒนธรรม 
และภูมิปัญญาไทย
</t>
  </si>
  <si>
    <t>4. เป็นแบบอย่างและมีส่วนร่วมในการจัดกิจกรรมที่แสดงออกถึงความรักชาติ ยึดมั่นในศาสนา และเทิดทูนสถาบันพระมหากษัตริย์</t>
  </si>
  <si>
    <t>5. ประยุกต์และเผยแพร่พระบรมราโชวาท หลักการทรงงาน และหลักปรัชญาของเศรษฐกิจพอเพียง</t>
  </si>
  <si>
    <t>6. ปฏิบัติตนเป็นผู้มีวินัยในตนเอง</t>
  </si>
  <si>
    <t>มารยาทไทย ลักษณะที่ดีของคนไทย</t>
  </si>
  <si>
    <t>-</t>
  </si>
  <si>
    <t xml:space="preserve">วัฒนธรรมไทยและภูมิปัญญาไทย </t>
  </si>
  <si>
    <r>
      <t>การปฏิบัติตน</t>
    </r>
    <r>
      <rPr>
        <sz val="15"/>
        <color rgb="FF000000"/>
        <rFont val="TH SarabunPSK"/>
        <family val="2"/>
      </rPr>
      <t>ที่แสดงออกถึง</t>
    </r>
  </si>
  <si>
    <t>รักชาติ  ศาสนา  พระมหากษัตริย์</t>
  </si>
  <si>
    <t>พระบรมราโชวาท</t>
  </si>
  <si>
    <t>วินัยในตนเอง</t>
  </si>
  <si>
    <t>5</t>
  </si>
  <si>
    <t>6</t>
  </si>
  <si>
    <t>แก้ปัญหาที่จุดเล็ก และหลักปรัชญาของเศรษฐกิจพอเพียง ปฏิบัติตนเป็นผู้มีวินัยในตนเอง ในเรื่องความซื่อสัตย์ ความขยันหมั่นเพียร</t>
  </si>
</sst>
</file>

<file path=xl/styles.xml><?xml version="1.0" encoding="utf-8"?>
<styleSheet xmlns="http://schemas.openxmlformats.org/spreadsheetml/2006/main">
  <numFmts count="1">
    <numFmt numFmtId="187" formatCode="0.0"/>
  </numFmts>
  <fonts count="25">
    <font>
      <sz val="11"/>
      <color theme="1"/>
      <name val="Tahoma"/>
      <family val="2"/>
      <charset val="222"/>
      <scheme val="minor"/>
    </font>
    <font>
      <sz val="15.5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5.5"/>
      <color theme="1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u/>
      <sz val="15.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u/>
      <sz val="15"/>
      <color theme="1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i/>
      <sz val="15"/>
      <color theme="1"/>
      <name val="TH SarabunPSK"/>
      <family val="2"/>
    </font>
    <font>
      <sz val="14.5"/>
      <name val="TH SarabunPSK"/>
      <family val="2"/>
    </font>
    <font>
      <sz val="15.5"/>
      <name val="TH SarabunPSK"/>
      <family val="2"/>
    </font>
    <font>
      <b/>
      <sz val="16"/>
      <color theme="1"/>
      <name val="Bookshelf Symbol 7"/>
      <charset val="2"/>
    </font>
    <font>
      <b/>
      <sz val="14.5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sz val="15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35">
    <xf numFmtId="0" fontId="0" fillId="0" borderId="0" xfId="0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6" fillId="0" borderId="26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vertical="center"/>
    </xf>
    <xf numFmtId="49" fontId="6" fillId="0" borderId="22" xfId="0" applyNumberFormat="1" applyFont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1" xfId="0" applyNumberFormat="1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0" xfId="0" applyFont="1" applyBorder="1" applyProtection="1"/>
    <xf numFmtId="0" fontId="4" fillId="0" borderId="0" xfId="0" applyFont="1" applyBorder="1" applyProtection="1"/>
    <xf numFmtId="0" fontId="4" fillId="0" borderId="11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49" fontId="6" fillId="0" borderId="58" xfId="0" applyNumberFormat="1" applyFont="1" applyFill="1" applyBorder="1" applyAlignment="1" applyProtection="1">
      <alignment horizontal="left" vertical="center" wrapText="1"/>
      <protection locked="0"/>
    </xf>
    <xf numFmtId="1" fontId="6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5" fillId="0" borderId="48" xfId="0" applyFont="1" applyBorder="1" applyAlignment="1" applyProtection="1">
      <alignment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1" fontId="6" fillId="2" borderId="58" xfId="0" applyNumberFormat="1" applyFont="1" applyFill="1" applyBorder="1" applyAlignment="1" applyProtection="1">
      <alignment horizontal="center" vertical="center" wrapText="1"/>
    </xf>
    <xf numFmtId="2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1" applyNumberFormat="1" applyFont="1" applyFill="1" applyBorder="1" applyAlignment="1" applyProtection="1">
      <alignment horizontal="center" vertical="center" wrapText="1"/>
    </xf>
    <xf numFmtId="187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vertical="center"/>
    </xf>
    <xf numFmtId="0" fontId="17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27" xfId="0" applyFont="1" applyBorder="1" applyAlignment="1" applyProtection="1">
      <alignment horizontal="center" vertical="center" textRotation="90"/>
    </xf>
    <xf numFmtId="0" fontId="1" fillId="0" borderId="28" xfId="0" applyFont="1" applyBorder="1" applyAlignment="1" applyProtection="1">
      <alignment horizontal="center" vertical="center" textRotation="90"/>
    </xf>
    <xf numFmtId="0" fontId="1" fillId="0" borderId="29" xfId="0" applyFont="1" applyBorder="1" applyAlignment="1" applyProtection="1">
      <alignment horizontal="center" vertical="center" textRotation="90"/>
    </xf>
    <xf numFmtId="0" fontId="1" fillId="0" borderId="2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9" fontId="6" fillId="0" borderId="5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6" fillId="0" borderId="46" xfId="0" applyFont="1" applyBorder="1" applyAlignment="1" applyProtection="1">
      <alignment vertical="center"/>
    </xf>
    <xf numFmtId="0" fontId="6" fillId="0" borderId="60" xfId="0" applyFont="1" applyBorder="1" applyAlignment="1" applyProtection="1">
      <alignment vertical="center"/>
    </xf>
    <xf numFmtId="0" fontId="6" fillId="0" borderId="62" xfId="0" applyFont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187" fontId="6" fillId="0" borderId="0" xfId="0" applyNumberFormat="1" applyFont="1" applyFill="1" applyBorder="1" applyAlignment="1" applyProtection="1">
      <alignment horizontal="center" vertical="center" wrapText="1"/>
    </xf>
    <xf numFmtId="187" fontId="6" fillId="0" borderId="0" xfId="1" applyNumberFormat="1" applyFont="1" applyFill="1" applyBorder="1" applyAlignment="1" applyProtection="1">
      <alignment horizontal="center" vertical="center" wrapText="1"/>
    </xf>
    <xf numFmtId="1" fontId="6" fillId="2" borderId="0" xfId="1" applyNumberFormat="1" applyFont="1" applyFill="1" applyBorder="1" applyAlignment="1" applyProtection="1">
      <alignment horizontal="center" vertical="center"/>
    </xf>
    <xf numFmtId="187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87" fontId="6" fillId="2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87" fontId="6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righ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Border="1" applyProtection="1"/>
    <xf numFmtId="2" fontId="6" fillId="0" borderId="0" xfId="0" applyNumberFormat="1" applyFont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68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vertical="center"/>
    </xf>
    <xf numFmtId="0" fontId="6" fillId="0" borderId="68" xfId="0" applyFont="1" applyBorder="1" applyAlignment="1" applyProtection="1">
      <alignment horizontal="center" vertical="center"/>
      <protection locked="0"/>
    </xf>
    <xf numFmtId="0" fontId="10" fillId="0" borderId="68" xfId="0" applyNumberFormat="1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wrapText="1"/>
    </xf>
    <xf numFmtId="0" fontId="1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2" fillId="0" borderId="47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0" borderId="4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vertical="center"/>
    </xf>
    <xf numFmtId="0" fontId="1" fillId="0" borderId="62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59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87" fontId="6" fillId="0" borderId="0" xfId="1" applyNumberFormat="1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justify" vertical="center"/>
    </xf>
    <xf numFmtId="49" fontId="6" fillId="0" borderId="12" xfId="0" applyNumberFormat="1" applyFont="1" applyFill="1" applyBorder="1" applyAlignment="1">
      <alignment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justify" vertical="center" wrapText="1"/>
    </xf>
    <xf numFmtId="49" fontId="6" fillId="0" borderId="12" xfId="0" applyNumberFormat="1" applyFont="1" applyBorder="1" applyAlignment="1" applyProtection="1">
      <alignment horizontal="justify" vertical="center"/>
      <protection locked="0"/>
    </xf>
    <xf numFmtId="49" fontId="6" fillId="0" borderId="0" xfId="0" applyNumberFormat="1" applyFont="1" applyAlignment="1">
      <alignment horizontal="right" vertical="center"/>
    </xf>
    <xf numFmtId="49" fontId="0" fillId="0" borderId="0" xfId="0" applyNumberFormat="1"/>
    <xf numFmtId="49" fontId="6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horizontal="right" vertical="center"/>
    </xf>
    <xf numFmtId="0" fontId="6" fillId="2" borderId="19" xfId="0" applyFont="1" applyFill="1" applyBorder="1" applyAlignment="1" applyProtection="1">
      <alignment horizontal="center" vertical="center" textRotation="90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0" fontId="6" fillId="2" borderId="7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textRotation="90"/>
    </xf>
    <xf numFmtId="0" fontId="21" fillId="0" borderId="37" xfId="0" applyFont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horizontal="center" vertical="center" textRotation="90"/>
    </xf>
    <xf numFmtId="0" fontId="9" fillId="0" borderId="0" xfId="0" applyFont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textRotation="9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1" fillId="0" borderId="61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58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9" defaultPivotStyle="PivotStyleLight16"/>
  <colors>
    <mruColors>
      <color rgb="FFECF7F8"/>
      <color rgb="FFE6FCFE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9</xdr:col>
      <xdr:colOff>203200</xdr:colOff>
      <xdr:row>4</xdr:row>
      <xdr:rowOff>234950</xdr:rowOff>
    </xdr:to>
    <xdr:pic>
      <xdr:nvPicPr>
        <xdr:cNvPr id="1025" name="Picture 1" descr="โลโก้ ปทุมพิทยาคมขาว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8600" y="0"/>
          <a:ext cx="1361017" cy="125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7</xdr:row>
      <xdr:rowOff>12700</xdr:rowOff>
    </xdr:from>
    <xdr:to>
      <xdr:col>6</xdr:col>
      <xdr:colOff>304800</xdr:colOff>
      <xdr:row>7</xdr:row>
      <xdr:rowOff>234950</xdr:rowOff>
    </xdr:to>
    <xdr:sp macro="" textlink="">
      <xdr:nvSpPr>
        <xdr:cNvPr id="5" name="วงรี 4"/>
        <xdr:cNvSpPr/>
      </xdr:nvSpPr>
      <xdr:spPr>
        <a:xfrm>
          <a:off x="26098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76200</xdr:colOff>
      <xdr:row>7</xdr:row>
      <xdr:rowOff>12700</xdr:rowOff>
    </xdr:from>
    <xdr:to>
      <xdr:col>9</xdr:col>
      <xdr:colOff>323850</xdr:colOff>
      <xdr:row>7</xdr:row>
      <xdr:rowOff>234950</xdr:rowOff>
    </xdr:to>
    <xdr:sp macro="" textlink="">
      <xdr:nvSpPr>
        <xdr:cNvPr id="6" name="วงรี 5"/>
        <xdr:cNvSpPr/>
      </xdr:nvSpPr>
      <xdr:spPr>
        <a:xfrm>
          <a:off x="39052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152400</xdr:colOff>
      <xdr:row>30</xdr:row>
      <xdr:rowOff>31750</xdr:rowOff>
    </xdr:from>
    <xdr:to>
      <xdr:col>4</xdr:col>
      <xdr:colOff>393700</xdr:colOff>
      <xdr:row>30</xdr:row>
      <xdr:rowOff>228600</xdr:rowOff>
    </xdr:to>
    <xdr:sp macro="" textlink="">
      <xdr:nvSpPr>
        <xdr:cNvPr id="7" name="สี่เหลี่ยมผืนผ้า 6"/>
        <xdr:cNvSpPr/>
      </xdr:nvSpPr>
      <xdr:spPr>
        <a:xfrm>
          <a:off x="185420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30</xdr:row>
      <xdr:rowOff>31750</xdr:rowOff>
    </xdr:from>
    <xdr:to>
      <xdr:col>7</xdr:col>
      <xdr:colOff>393700</xdr:colOff>
      <xdr:row>30</xdr:row>
      <xdr:rowOff>228600</xdr:rowOff>
    </xdr:to>
    <xdr:sp macro="" textlink="">
      <xdr:nvSpPr>
        <xdr:cNvPr id="8" name="สี่เหลี่ยมผืนผ้า 7"/>
        <xdr:cNvSpPr/>
      </xdr:nvSpPr>
      <xdr:spPr>
        <a:xfrm>
          <a:off x="313055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158750</xdr:colOff>
      <xdr:row>33</xdr:row>
      <xdr:rowOff>31750</xdr:rowOff>
    </xdr:from>
    <xdr:to>
      <xdr:col>4</xdr:col>
      <xdr:colOff>400050</xdr:colOff>
      <xdr:row>33</xdr:row>
      <xdr:rowOff>228600</xdr:rowOff>
    </xdr:to>
    <xdr:sp macro="" textlink="">
      <xdr:nvSpPr>
        <xdr:cNvPr id="9" name="สี่เหลี่ยมผืนผ้า 8"/>
        <xdr:cNvSpPr/>
      </xdr:nvSpPr>
      <xdr:spPr>
        <a:xfrm>
          <a:off x="1860550" y="8159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33</xdr:row>
      <xdr:rowOff>25400</xdr:rowOff>
    </xdr:from>
    <xdr:to>
      <xdr:col>7</xdr:col>
      <xdr:colOff>393700</xdr:colOff>
      <xdr:row>33</xdr:row>
      <xdr:rowOff>222250</xdr:rowOff>
    </xdr:to>
    <xdr:sp macro="" textlink="">
      <xdr:nvSpPr>
        <xdr:cNvPr id="10" name="สี่เหลี่ยมผืนผ้า 9"/>
        <xdr:cNvSpPr/>
      </xdr:nvSpPr>
      <xdr:spPr>
        <a:xfrm>
          <a:off x="3130550" y="815340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63500</xdr:colOff>
      <xdr:row>1</xdr:row>
      <xdr:rowOff>12700</xdr:rowOff>
    </xdr:from>
    <xdr:to>
      <xdr:col>0</xdr:col>
      <xdr:colOff>254000</xdr:colOff>
      <xdr:row>1</xdr:row>
      <xdr:rowOff>203200</xdr:rowOff>
    </xdr:to>
    <xdr:sp macro="" textlink="">
      <xdr:nvSpPr>
        <xdr:cNvPr id="11" name="วงรี 10"/>
        <xdr:cNvSpPr/>
      </xdr:nvSpPr>
      <xdr:spPr>
        <a:xfrm>
          <a:off x="63500" y="266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69850</xdr:colOff>
      <xdr:row>2</xdr:row>
      <xdr:rowOff>12700</xdr:rowOff>
    </xdr:from>
    <xdr:to>
      <xdr:col>0</xdr:col>
      <xdr:colOff>260350</xdr:colOff>
      <xdr:row>2</xdr:row>
      <xdr:rowOff>203200</xdr:rowOff>
    </xdr:to>
    <xdr:sp macro="" textlink="">
      <xdr:nvSpPr>
        <xdr:cNvPr id="13" name="วงรี 12"/>
        <xdr:cNvSpPr/>
      </xdr:nvSpPr>
      <xdr:spPr>
        <a:xfrm>
          <a:off x="69850" y="520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3</xdr:row>
      <xdr:rowOff>31750</xdr:rowOff>
    </xdr:from>
    <xdr:to>
      <xdr:col>3</xdr:col>
      <xdr:colOff>190500</xdr:colOff>
      <xdr:row>3</xdr:row>
      <xdr:rowOff>196850</xdr:rowOff>
    </xdr:to>
    <xdr:sp macro="" textlink="">
      <xdr:nvSpPr>
        <xdr:cNvPr id="3" name="สี่เหลี่ยมมุมมน 2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</xdr:row>
      <xdr:rowOff>31750</xdr:rowOff>
    </xdr:from>
    <xdr:to>
      <xdr:col>5</xdr:col>
      <xdr:colOff>184150</xdr:colOff>
      <xdr:row>3</xdr:row>
      <xdr:rowOff>196850</xdr:rowOff>
    </xdr:to>
    <xdr:sp macro="" textlink="">
      <xdr:nvSpPr>
        <xdr:cNvPr id="5" name="สี่เหลี่ยมมุมมน 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4</xdr:row>
      <xdr:rowOff>31750</xdr:rowOff>
    </xdr:from>
    <xdr:to>
      <xdr:col>3</xdr:col>
      <xdr:colOff>190500</xdr:colOff>
      <xdr:row>4</xdr:row>
      <xdr:rowOff>196850</xdr:rowOff>
    </xdr:to>
    <xdr:sp macro="" textlink="">
      <xdr:nvSpPr>
        <xdr:cNvPr id="6" name="สี่เหลี่ยมมุมมน 5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4</xdr:row>
      <xdr:rowOff>31750</xdr:rowOff>
    </xdr:from>
    <xdr:to>
      <xdr:col>5</xdr:col>
      <xdr:colOff>184150</xdr:colOff>
      <xdr:row>4</xdr:row>
      <xdr:rowOff>196850</xdr:rowOff>
    </xdr:to>
    <xdr:sp macro="" textlink="">
      <xdr:nvSpPr>
        <xdr:cNvPr id="7" name="สี่เหลี่ยมมุมมน 6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5</xdr:row>
      <xdr:rowOff>31750</xdr:rowOff>
    </xdr:from>
    <xdr:to>
      <xdr:col>3</xdr:col>
      <xdr:colOff>190500</xdr:colOff>
      <xdr:row>5</xdr:row>
      <xdr:rowOff>196850</xdr:rowOff>
    </xdr:to>
    <xdr:sp macro="" textlink="">
      <xdr:nvSpPr>
        <xdr:cNvPr id="8" name="สี่เหลี่ยมมุมมน 7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5</xdr:row>
      <xdr:rowOff>31750</xdr:rowOff>
    </xdr:from>
    <xdr:to>
      <xdr:col>5</xdr:col>
      <xdr:colOff>184150</xdr:colOff>
      <xdr:row>5</xdr:row>
      <xdr:rowOff>196850</xdr:rowOff>
    </xdr:to>
    <xdr:sp macro="" textlink="">
      <xdr:nvSpPr>
        <xdr:cNvPr id="9" name="สี่เหลี่ยมมุมมน 8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6</xdr:row>
      <xdr:rowOff>31750</xdr:rowOff>
    </xdr:from>
    <xdr:to>
      <xdr:col>3</xdr:col>
      <xdr:colOff>190500</xdr:colOff>
      <xdr:row>6</xdr:row>
      <xdr:rowOff>196850</xdr:rowOff>
    </xdr:to>
    <xdr:sp macro="" textlink="">
      <xdr:nvSpPr>
        <xdr:cNvPr id="10" name="สี่เหลี่ยมมุมมน 9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6</xdr:row>
      <xdr:rowOff>31750</xdr:rowOff>
    </xdr:from>
    <xdr:to>
      <xdr:col>5</xdr:col>
      <xdr:colOff>184150</xdr:colOff>
      <xdr:row>6</xdr:row>
      <xdr:rowOff>196850</xdr:rowOff>
    </xdr:to>
    <xdr:sp macro="" textlink="">
      <xdr:nvSpPr>
        <xdr:cNvPr id="11" name="สี่เหลี่ยมมุมมน 10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7</xdr:row>
      <xdr:rowOff>31750</xdr:rowOff>
    </xdr:from>
    <xdr:to>
      <xdr:col>3</xdr:col>
      <xdr:colOff>190500</xdr:colOff>
      <xdr:row>7</xdr:row>
      <xdr:rowOff>196850</xdr:rowOff>
    </xdr:to>
    <xdr:sp macro="" textlink="">
      <xdr:nvSpPr>
        <xdr:cNvPr id="12" name="สี่เหลี่ยมมุมมน 11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7</xdr:row>
      <xdr:rowOff>31750</xdr:rowOff>
    </xdr:from>
    <xdr:to>
      <xdr:col>5</xdr:col>
      <xdr:colOff>184150</xdr:colOff>
      <xdr:row>7</xdr:row>
      <xdr:rowOff>196850</xdr:rowOff>
    </xdr:to>
    <xdr:sp macro="" textlink="">
      <xdr:nvSpPr>
        <xdr:cNvPr id="13" name="สี่เหลี่ยมมุมมน 12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8</xdr:row>
      <xdr:rowOff>31750</xdr:rowOff>
    </xdr:from>
    <xdr:to>
      <xdr:col>3</xdr:col>
      <xdr:colOff>190500</xdr:colOff>
      <xdr:row>8</xdr:row>
      <xdr:rowOff>196850</xdr:rowOff>
    </xdr:to>
    <xdr:sp macro="" textlink="">
      <xdr:nvSpPr>
        <xdr:cNvPr id="14" name="สี่เหลี่ยมมุมมน 13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8</xdr:row>
      <xdr:rowOff>31750</xdr:rowOff>
    </xdr:from>
    <xdr:to>
      <xdr:col>5</xdr:col>
      <xdr:colOff>184150</xdr:colOff>
      <xdr:row>8</xdr:row>
      <xdr:rowOff>196850</xdr:rowOff>
    </xdr:to>
    <xdr:sp macro="" textlink="">
      <xdr:nvSpPr>
        <xdr:cNvPr id="15" name="สี่เหลี่ยมมุมมน 1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19</xdr:row>
      <xdr:rowOff>31750</xdr:rowOff>
    </xdr:from>
    <xdr:to>
      <xdr:col>3</xdr:col>
      <xdr:colOff>190500</xdr:colOff>
      <xdr:row>19</xdr:row>
      <xdr:rowOff>196850</xdr:rowOff>
    </xdr:to>
    <xdr:sp macro="" textlink="">
      <xdr:nvSpPr>
        <xdr:cNvPr id="16" name="สี่เหลี่ยมมุมมน 15"/>
        <xdr:cNvSpPr/>
      </xdr:nvSpPr>
      <xdr:spPr>
        <a:xfrm>
          <a:off x="172085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19</xdr:row>
      <xdr:rowOff>31750</xdr:rowOff>
    </xdr:from>
    <xdr:to>
      <xdr:col>5</xdr:col>
      <xdr:colOff>184150</xdr:colOff>
      <xdr:row>19</xdr:row>
      <xdr:rowOff>196850</xdr:rowOff>
    </xdr:to>
    <xdr:sp macro="" textlink="">
      <xdr:nvSpPr>
        <xdr:cNvPr id="17" name="สี่เหลี่ยมมุมมน 16"/>
        <xdr:cNvSpPr/>
      </xdr:nvSpPr>
      <xdr:spPr>
        <a:xfrm>
          <a:off x="262890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20</xdr:row>
      <xdr:rowOff>31750</xdr:rowOff>
    </xdr:from>
    <xdr:to>
      <xdr:col>3</xdr:col>
      <xdr:colOff>190500</xdr:colOff>
      <xdr:row>20</xdr:row>
      <xdr:rowOff>196850</xdr:rowOff>
    </xdr:to>
    <xdr:sp macro="" textlink="">
      <xdr:nvSpPr>
        <xdr:cNvPr id="18" name="สี่เหลี่ยมมุมมน 17"/>
        <xdr:cNvSpPr/>
      </xdr:nvSpPr>
      <xdr:spPr>
        <a:xfrm>
          <a:off x="172085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20</xdr:row>
      <xdr:rowOff>31750</xdr:rowOff>
    </xdr:from>
    <xdr:to>
      <xdr:col>5</xdr:col>
      <xdr:colOff>184150</xdr:colOff>
      <xdr:row>20</xdr:row>
      <xdr:rowOff>196850</xdr:rowOff>
    </xdr:to>
    <xdr:sp macro="" textlink="">
      <xdr:nvSpPr>
        <xdr:cNvPr id="19" name="สี่เหลี่ยมมุมมน 18"/>
        <xdr:cNvSpPr/>
      </xdr:nvSpPr>
      <xdr:spPr>
        <a:xfrm>
          <a:off x="262890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31</xdr:row>
      <xdr:rowOff>31750</xdr:rowOff>
    </xdr:from>
    <xdr:to>
      <xdr:col>3</xdr:col>
      <xdr:colOff>190500</xdr:colOff>
      <xdr:row>31</xdr:row>
      <xdr:rowOff>196850</xdr:rowOff>
    </xdr:to>
    <xdr:sp macro="" textlink="">
      <xdr:nvSpPr>
        <xdr:cNvPr id="20" name="สี่เหลี่ยมมุมมน 19"/>
        <xdr:cNvSpPr/>
      </xdr:nvSpPr>
      <xdr:spPr>
        <a:xfrm>
          <a:off x="172085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31</xdr:row>
      <xdr:rowOff>31750</xdr:rowOff>
    </xdr:from>
    <xdr:to>
      <xdr:col>5</xdr:col>
      <xdr:colOff>184150</xdr:colOff>
      <xdr:row>31</xdr:row>
      <xdr:rowOff>196850</xdr:rowOff>
    </xdr:to>
    <xdr:sp macro="" textlink="">
      <xdr:nvSpPr>
        <xdr:cNvPr id="21" name="สี่เหลี่ยมมุมมน 20"/>
        <xdr:cNvSpPr/>
      </xdr:nvSpPr>
      <xdr:spPr>
        <a:xfrm>
          <a:off x="262890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42348</xdr:colOff>
      <xdr:row>49</xdr:row>
      <xdr:rowOff>56425</xdr:rowOff>
    </xdr:from>
    <xdr:to>
      <xdr:col>38</xdr:col>
      <xdr:colOff>119946</xdr:colOff>
      <xdr:row>49</xdr:row>
      <xdr:rowOff>197535</xdr:rowOff>
    </xdr:to>
    <xdr:sp macro="" textlink="">
      <xdr:nvSpPr>
        <xdr:cNvPr id="3" name="วงเล็บปีกกาซ้าย 2"/>
        <xdr:cNvSpPr/>
      </xdr:nvSpPr>
      <xdr:spPr>
        <a:xfrm rot="16200000">
          <a:off x="10466926" y="9789569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54</xdr:col>
      <xdr:colOff>35279</xdr:colOff>
      <xdr:row>49</xdr:row>
      <xdr:rowOff>63501</xdr:rowOff>
    </xdr:from>
    <xdr:to>
      <xdr:col>58</xdr:col>
      <xdr:colOff>112877</xdr:colOff>
      <xdr:row>50</xdr:row>
      <xdr:rowOff>-1</xdr:rowOff>
    </xdr:to>
    <xdr:sp macro="" textlink="">
      <xdr:nvSpPr>
        <xdr:cNvPr id="4" name="วงเล็บปีกกาซ้าย 3"/>
        <xdr:cNvSpPr/>
      </xdr:nvSpPr>
      <xdr:spPr>
        <a:xfrm rot="16200000">
          <a:off x="13705412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64</xdr:col>
      <xdr:colOff>49390</xdr:colOff>
      <xdr:row>49</xdr:row>
      <xdr:rowOff>63501</xdr:rowOff>
    </xdr:from>
    <xdr:to>
      <xdr:col>68</xdr:col>
      <xdr:colOff>126988</xdr:colOff>
      <xdr:row>50</xdr:row>
      <xdr:rowOff>-1</xdr:rowOff>
    </xdr:to>
    <xdr:sp macro="" textlink="">
      <xdr:nvSpPr>
        <xdr:cNvPr id="5" name="วงเล็บปีกกาซ้าย 4"/>
        <xdr:cNvSpPr/>
      </xdr:nvSpPr>
      <xdr:spPr>
        <a:xfrm rot="16200000">
          <a:off x="17684746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99</xdr:col>
      <xdr:colOff>42336</xdr:colOff>
      <xdr:row>49</xdr:row>
      <xdr:rowOff>49392</xdr:rowOff>
    </xdr:from>
    <xdr:to>
      <xdr:col>103</xdr:col>
      <xdr:colOff>119934</xdr:colOff>
      <xdr:row>49</xdr:row>
      <xdr:rowOff>190502</xdr:rowOff>
    </xdr:to>
    <xdr:sp macro="" textlink="">
      <xdr:nvSpPr>
        <xdr:cNvPr id="6" name="วงเล็บปีกกาซ้าย 5"/>
        <xdr:cNvSpPr/>
      </xdr:nvSpPr>
      <xdr:spPr>
        <a:xfrm rot="16200000">
          <a:off x="25368247" y="9782536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114</xdr:col>
      <xdr:colOff>42346</xdr:colOff>
      <xdr:row>49</xdr:row>
      <xdr:rowOff>70480</xdr:rowOff>
    </xdr:from>
    <xdr:to>
      <xdr:col>118</xdr:col>
      <xdr:colOff>113594</xdr:colOff>
      <xdr:row>50</xdr:row>
      <xdr:rowOff>6978</xdr:rowOff>
    </xdr:to>
    <xdr:sp macro="" textlink="">
      <xdr:nvSpPr>
        <xdr:cNvPr id="7" name="วงเล็บปีกกาซ้าย 6"/>
        <xdr:cNvSpPr/>
      </xdr:nvSpPr>
      <xdr:spPr>
        <a:xfrm rot="16200000">
          <a:off x="27799249" y="9806799"/>
          <a:ext cx="141110" cy="72035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49</xdr:col>
      <xdr:colOff>49392</xdr:colOff>
      <xdr:row>49</xdr:row>
      <xdr:rowOff>63504</xdr:rowOff>
    </xdr:from>
    <xdr:to>
      <xdr:col>53</xdr:col>
      <xdr:colOff>126989</xdr:colOff>
      <xdr:row>50</xdr:row>
      <xdr:rowOff>2</xdr:rowOff>
    </xdr:to>
    <xdr:sp macro="" textlink="">
      <xdr:nvSpPr>
        <xdr:cNvPr id="8" name="วงเล็บปีกกาซ้าย 7"/>
        <xdr:cNvSpPr/>
      </xdr:nvSpPr>
      <xdr:spPr>
        <a:xfrm rot="16200000">
          <a:off x="12908136" y="9796648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55563</xdr:colOff>
      <xdr:row>50</xdr:row>
      <xdr:rowOff>31752</xdr:rowOff>
    </xdr:from>
    <xdr:to>
      <xdr:col>25</xdr:col>
      <xdr:colOff>206375</xdr:colOff>
      <xdr:row>59</xdr:row>
      <xdr:rowOff>150813</xdr:rowOff>
    </xdr:to>
    <xdr:sp macro="" textlink="">
      <xdr:nvSpPr>
        <xdr:cNvPr id="2" name="วงเล็บปีกกาซ้าย 1"/>
        <xdr:cNvSpPr/>
      </xdr:nvSpPr>
      <xdr:spPr>
        <a:xfrm>
          <a:off x="11152188" y="10350502"/>
          <a:ext cx="150812" cy="2039936"/>
        </a:xfrm>
        <a:prstGeom prst="leftBrace">
          <a:avLst>
            <a:gd name="adj1" fmla="val 8333"/>
            <a:gd name="adj2" fmla="val 1459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18</xdr:col>
      <xdr:colOff>1039813</xdr:colOff>
      <xdr:row>50</xdr:row>
      <xdr:rowOff>31705</xdr:rowOff>
    </xdr:from>
    <xdr:to>
      <xdr:col>24</xdr:col>
      <xdr:colOff>222278</xdr:colOff>
      <xdr:row>53</xdr:row>
      <xdr:rowOff>150767</xdr:rowOff>
    </xdr:to>
    <xdr:sp macro="" textlink="">
      <xdr:nvSpPr>
        <xdr:cNvPr id="3" name="TextBox 2"/>
        <xdr:cNvSpPr txBox="1"/>
      </xdr:nvSpPr>
      <xdr:spPr>
        <a:xfrm>
          <a:off x="8564563" y="10350455"/>
          <a:ext cx="2484465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261948</xdr:colOff>
      <xdr:row>50</xdr:row>
      <xdr:rowOff>15875</xdr:rowOff>
    </xdr:from>
    <xdr:to>
      <xdr:col>4</xdr:col>
      <xdr:colOff>95250</xdr:colOff>
      <xdr:row>53</xdr:row>
      <xdr:rowOff>134937</xdr:rowOff>
    </xdr:to>
    <xdr:sp macro="" textlink="">
      <xdr:nvSpPr>
        <xdr:cNvPr id="2" name="TextBox 1"/>
        <xdr:cNvSpPr txBox="1"/>
      </xdr:nvSpPr>
      <xdr:spPr>
        <a:xfrm>
          <a:off x="261948" y="10334625"/>
          <a:ext cx="2444740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zoomScale="90" zoomScaleNormal="90" workbookViewId="0">
      <selection activeCell="K9" sqref="K9"/>
    </sheetView>
  </sheetViews>
  <sheetFormatPr defaultRowHeight="14"/>
  <cols>
    <col min="1" max="1" width="26.4140625" customWidth="1"/>
    <col min="2" max="2" width="23.83203125" style="188" customWidth="1"/>
    <col min="3" max="3" width="0.6640625" style="188" customWidth="1"/>
    <col min="4" max="4" width="3.83203125" customWidth="1"/>
    <col min="5" max="5" width="7.83203125" customWidth="1"/>
    <col min="6" max="6" width="19" customWidth="1"/>
    <col min="7" max="7" width="7.9140625" customWidth="1"/>
  </cols>
  <sheetData>
    <row r="1" spans="1:7" ht="16" customHeight="1" thickBot="1">
      <c r="A1" s="317" t="s">
        <v>260</v>
      </c>
      <c r="B1" s="317"/>
      <c r="C1" s="285"/>
      <c r="D1" s="318" t="s">
        <v>261</v>
      </c>
      <c r="E1" s="318"/>
      <c r="F1" s="318"/>
      <c r="G1" s="318"/>
    </row>
    <row r="2" spans="1:7" ht="16" customHeight="1" thickBot="1">
      <c r="A2" s="269" t="s">
        <v>205</v>
      </c>
      <c r="B2" s="289" t="s">
        <v>346</v>
      </c>
      <c r="C2" s="189"/>
      <c r="D2" s="313" t="s">
        <v>121</v>
      </c>
      <c r="E2" s="271"/>
      <c r="F2" s="314" t="s">
        <v>65</v>
      </c>
      <c r="G2" s="272"/>
    </row>
    <row r="3" spans="1:7" ht="16" customHeight="1" thickBot="1">
      <c r="A3" s="269" t="s">
        <v>169</v>
      </c>
      <c r="B3" s="267">
        <v>2</v>
      </c>
      <c r="C3" s="190"/>
      <c r="D3" s="313"/>
      <c r="E3" s="273" t="s">
        <v>119</v>
      </c>
      <c r="F3" s="315"/>
      <c r="G3" s="274"/>
    </row>
    <row r="4" spans="1:7" ht="16" customHeight="1" thickBot="1">
      <c r="A4" s="269" t="s">
        <v>170</v>
      </c>
      <c r="B4" s="267">
        <v>2565</v>
      </c>
      <c r="C4" s="190"/>
      <c r="D4" s="313"/>
      <c r="E4" s="273" t="s">
        <v>120</v>
      </c>
      <c r="F4" s="315"/>
      <c r="G4" s="274"/>
    </row>
    <row r="5" spans="1:7" ht="16" customHeight="1" thickBot="1">
      <c r="A5" s="269" t="s">
        <v>16</v>
      </c>
      <c r="B5" s="267" t="s">
        <v>347</v>
      </c>
      <c r="C5" s="190"/>
      <c r="D5" s="313"/>
      <c r="E5" s="275"/>
      <c r="F5" s="316"/>
      <c r="G5" s="276"/>
    </row>
    <row r="6" spans="1:7" ht="16" customHeight="1">
      <c r="A6" s="269" t="s">
        <v>17</v>
      </c>
      <c r="B6" s="267" t="s">
        <v>348</v>
      </c>
      <c r="C6" s="190"/>
      <c r="D6" s="277">
        <v>1</v>
      </c>
      <c r="E6" s="48"/>
      <c r="F6" s="159"/>
      <c r="G6" s="160"/>
    </row>
    <row r="7" spans="1:7" ht="16" customHeight="1">
      <c r="A7" s="269" t="s">
        <v>206</v>
      </c>
      <c r="B7" s="267" t="s">
        <v>349</v>
      </c>
      <c r="C7" s="190"/>
      <c r="D7" s="278">
        <v>2</v>
      </c>
      <c r="E7" s="49"/>
      <c r="F7" s="161"/>
      <c r="G7" s="162"/>
    </row>
    <row r="8" spans="1:7" ht="16" customHeight="1">
      <c r="A8" s="269" t="s">
        <v>210</v>
      </c>
      <c r="B8" s="267">
        <v>0.5</v>
      </c>
      <c r="C8" s="190"/>
      <c r="D8" s="278">
        <v>3</v>
      </c>
      <c r="E8" s="49"/>
      <c r="F8" s="161"/>
      <c r="G8" s="162"/>
    </row>
    <row r="9" spans="1:7" ht="16" customHeight="1">
      <c r="A9" s="269" t="s">
        <v>211</v>
      </c>
      <c r="B9" s="267">
        <v>1</v>
      </c>
      <c r="C9" s="190"/>
      <c r="D9" s="278">
        <v>4</v>
      </c>
      <c r="E9" s="49"/>
      <c r="F9" s="161"/>
      <c r="G9" s="162"/>
    </row>
    <row r="10" spans="1:7" ht="16" customHeight="1" thickBot="1">
      <c r="A10" s="269" t="s">
        <v>212</v>
      </c>
      <c r="B10" s="267">
        <v>20</v>
      </c>
      <c r="C10" s="190"/>
      <c r="D10" s="279">
        <v>5</v>
      </c>
      <c r="E10" s="50"/>
      <c r="F10" s="163"/>
      <c r="G10" s="164"/>
    </row>
    <row r="11" spans="1:7" ht="16" customHeight="1">
      <c r="A11" s="269" t="s">
        <v>213</v>
      </c>
      <c r="B11" s="267">
        <v>16</v>
      </c>
      <c r="C11" s="190"/>
      <c r="D11" s="277">
        <v>6</v>
      </c>
      <c r="E11" s="48"/>
      <c r="F11" s="159"/>
      <c r="G11" s="160"/>
    </row>
    <row r="12" spans="1:7" ht="16" customHeight="1">
      <c r="A12" s="320" t="s">
        <v>214</v>
      </c>
      <c r="B12" s="321"/>
      <c r="C12" s="190"/>
      <c r="D12" s="278">
        <v>7</v>
      </c>
      <c r="E12" s="49"/>
      <c r="F12" s="161"/>
      <c r="G12" s="162"/>
    </row>
    <row r="13" spans="1:7" ht="16" customHeight="1">
      <c r="A13" s="269" t="s">
        <v>139</v>
      </c>
      <c r="B13" s="267">
        <v>40</v>
      </c>
      <c r="C13" s="190"/>
      <c r="D13" s="278">
        <v>8</v>
      </c>
      <c r="E13" s="49"/>
      <c r="F13" s="161"/>
      <c r="G13" s="162"/>
    </row>
    <row r="14" spans="1:7" ht="16" customHeight="1">
      <c r="A14" s="269" t="s">
        <v>215</v>
      </c>
      <c r="B14" s="267">
        <v>10</v>
      </c>
      <c r="C14" s="190"/>
      <c r="D14" s="278">
        <v>9</v>
      </c>
      <c r="E14" s="49"/>
      <c r="F14" s="161"/>
      <c r="G14" s="162"/>
    </row>
    <row r="15" spans="1:7" ht="16" customHeight="1" thickBot="1">
      <c r="A15" s="269" t="s">
        <v>140</v>
      </c>
      <c r="B15" s="267">
        <v>40</v>
      </c>
      <c r="C15" s="190"/>
      <c r="D15" s="279">
        <v>10</v>
      </c>
      <c r="E15" s="50"/>
      <c r="F15" s="163"/>
      <c r="G15" s="164"/>
    </row>
    <row r="16" spans="1:7" ht="16" customHeight="1">
      <c r="A16" s="269" t="s">
        <v>217</v>
      </c>
      <c r="B16" s="267">
        <v>90</v>
      </c>
      <c r="C16" s="190"/>
      <c r="D16" s="277">
        <v>11</v>
      </c>
      <c r="E16" s="48"/>
      <c r="F16" s="159"/>
      <c r="G16" s="160"/>
    </row>
    <row r="17" spans="1:7" ht="16" customHeight="1">
      <c r="A17" s="269" t="s">
        <v>216</v>
      </c>
      <c r="B17" s="267">
        <v>10</v>
      </c>
      <c r="C17" s="190"/>
      <c r="D17" s="278">
        <v>12</v>
      </c>
      <c r="E17" s="49"/>
      <c r="F17" s="161"/>
      <c r="G17" s="162"/>
    </row>
    <row r="18" spans="1:7" ht="16" customHeight="1">
      <c r="A18" s="320" t="s">
        <v>298</v>
      </c>
      <c r="B18" s="321"/>
      <c r="C18" s="190"/>
      <c r="D18" s="278">
        <v>13</v>
      </c>
      <c r="E18" s="49"/>
      <c r="F18" s="161"/>
      <c r="G18" s="162"/>
    </row>
    <row r="19" spans="1:7" ht="16" customHeight="1">
      <c r="A19" s="269" t="s">
        <v>172</v>
      </c>
      <c r="B19" s="267" t="s">
        <v>244</v>
      </c>
      <c r="C19" s="190"/>
      <c r="D19" s="278">
        <v>14</v>
      </c>
      <c r="E19" s="49"/>
      <c r="F19" s="161"/>
      <c r="G19" s="162"/>
    </row>
    <row r="20" spans="1:7" ht="16" customHeight="1" thickBot="1">
      <c r="A20" s="269" t="s">
        <v>253</v>
      </c>
      <c r="B20" s="267" t="s">
        <v>254</v>
      </c>
      <c r="C20" s="190"/>
      <c r="D20" s="279">
        <v>15</v>
      </c>
      <c r="E20" s="50"/>
      <c r="F20" s="163"/>
      <c r="G20" s="164"/>
    </row>
    <row r="21" spans="1:7" ht="16" customHeight="1">
      <c r="A21" s="269" t="s">
        <v>238</v>
      </c>
      <c r="B21" s="267" t="s">
        <v>240</v>
      </c>
      <c r="C21" s="190"/>
      <c r="D21" s="277">
        <v>16</v>
      </c>
      <c r="E21" s="48"/>
      <c r="F21" s="159"/>
      <c r="G21" s="160"/>
    </row>
    <row r="22" spans="1:7" ht="16" customHeight="1">
      <c r="A22" s="269" t="s">
        <v>239</v>
      </c>
      <c r="B22" s="267" t="s">
        <v>241</v>
      </c>
      <c r="C22" s="190"/>
      <c r="D22" s="278">
        <v>17</v>
      </c>
      <c r="E22" s="49"/>
      <c r="F22" s="161"/>
      <c r="G22" s="162"/>
    </row>
    <row r="23" spans="1:7" ht="16" customHeight="1">
      <c r="A23" s="269" t="s">
        <v>26</v>
      </c>
      <c r="B23" s="267" t="s">
        <v>322</v>
      </c>
      <c r="C23" s="190"/>
      <c r="D23" s="278">
        <v>18</v>
      </c>
      <c r="E23" s="49"/>
      <c r="F23" s="161"/>
      <c r="G23" s="162"/>
    </row>
    <row r="24" spans="1:7" ht="16" customHeight="1">
      <c r="A24" s="269" t="s">
        <v>24</v>
      </c>
      <c r="B24" s="267" t="s">
        <v>236</v>
      </c>
      <c r="C24" s="190"/>
      <c r="D24" s="278">
        <v>19</v>
      </c>
      <c r="E24" s="49"/>
      <c r="F24" s="161"/>
      <c r="G24" s="162"/>
    </row>
    <row r="25" spans="1:7" ht="16" customHeight="1" thickBot="1">
      <c r="A25" s="269" t="s">
        <v>209</v>
      </c>
      <c r="B25" s="267" t="s">
        <v>237</v>
      </c>
      <c r="C25" s="190"/>
      <c r="D25" s="279">
        <v>20</v>
      </c>
      <c r="E25" s="50"/>
      <c r="F25" s="163"/>
      <c r="G25" s="164"/>
    </row>
    <row r="26" spans="1:7" ht="16" customHeight="1">
      <c r="A26" s="320" t="s">
        <v>327</v>
      </c>
      <c r="B26" s="321"/>
      <c r="C26" s="190"/>
      <c r="D26" s="277">
        <v>21</v>
      </c>
      <c r="E26" s="48"/>
      <c r="F26" s="159"/>
      <c r="G26" s="160"/>
    </row>
    <row r="27" spans="1:7" ht="16" customHeight="1">
      <c r="A27" s="269" t="s">
        <v>328</v>
      </c>
      <c r="B27" s="268" t="s">
        <v>336</v>
      </c>
      <c r="C27" s="190"/>
      <c r="D27" s="278">
        <v>22</v>
      </c>
      <c r="E27" s="49"/>
      <c r="F27" s="161"/>
      <c r="G27" s="162"/>
    </row>
    <row r="28" spans="1:7" ht="16" customHeight="1">
      <c r="C28" s="190"/>
      <c r="D28" s="278">
        <v>23</v>
      </c>
      <c r="E28" s="49"/>
      <c r="F28" s="161"/>
      <c r="G28" s="162"/>
    </row>
    <row r="29" spans="1:7" ht="16" customHeight="1">
      <c r="A29" s="319" t="s">
        <v>308</v>
      </c>
      <c r="B29" s="319"/>
      <c r="C29" s="190"/>
      <c r="D29" s="278">
        <v>24</v>
      </c>
      <c r="E29" s="49"/>
      <c r="F29" s="161"/>
      <c r="G29" s="162"/>
    </row>
    <row r="30" spans="1:7" ht="16" customHeight="1" thickBot="1">
      <c r="A30" s="284" t="s">
        <v>218</v>
      </c>
      <c r="B30" s="281"/>
      <c r="C30" s="190"/>
      <c r="D30" s="279">
        <v>25</v>
      </c>
      <c r="E30" s="50"/>
      <c r="F30" s="163"/>
      <c r="G30" s="164"/>
    </row>
    <row r="31" spans="1:7" ht="16" customHeight="1">
      <c r="A31" s="282" t="s">
        <v>333</v>
      </c>
      <c r="B31" s="281" t="s">
        <v>331</v>
      </c>
      <c r="C31" s="190"/>
      <c r="D31" s="277">
        <v>26</v>
      </c>
      <c r="E31" s="48"/>
      <c r="F31" s="159"/>
      <c r="G31" s="160"/>
    </row>
    <row r="32" spans="1:7" ht="16" customHeight="1">
      <c r="A32" s="282" t="s">
        <v>221</v>
      </c>
      <c r="B32" s="281" t="s">
        <v>309</v>
      </c>
      <c r="C32" s="190"/>
      <c r="D32" s="278">
        <v>27</v>
      </c>
      <c r="E32" s="49"/>
      <c r="F32" s="161"/>
      <c r="G32" s="162"/>
    </row>
    <row r="33" spans="1:7" ht="16" customHeight="1">
      <c r="A33" s="282" t="s">
        <v>222</v>
      </c>
      <c r="B33" s="281" t="s">
        <v>310</v>
      </c>
      <c r="C33" s="190"/>
      <c r="D33" s="278">
        <v>28</v>
      </c>
      <c r="E33" s="49"/>
      <c r="F33" s="161"/>
      <c r="G33" s="162"/>
    </row>
    <row r="34" spans="1:7" ht="16" customHeight="1">
      <c r="A34" s="282" t="s">
        <v>223</v>
      </c>
      <c r="B34" s="281" t="s">
        <v>311</v>
      </c>
      <c r="C34" s="190"/>
      <c r="D34" s="278">
        <v>29</v>
      </c>
      <c r="E34" s="49"/>
      <c r="F34" s="161"/>
      <c r="G34" s="162"/>
    </row>
    <row r="35" spans="1:7" ht="16" customHeight="1" thickBot="1">
      <c r="A35" s="282" t="s">
        <v>224</v>
      </c>
      <c r="B35" s="281" t="s">
        <v>312</v>
      </c>
      <c r="C35" s="190"/>
      <c r="D35" s="279">
        <v>30</v>
      </c>
      <c r="E35" s="50"/>
      <c r="F35" s="163"/>
      <c r="G35" s="164"/>
    </row>
    <row r="36" spans="1:7" ht="16" customHeight="1">
      <c r="A36" s="282" t="s">
        <v>225</v>
      </c>
      <c r="B36" s="281" t="s">
        <v>313</v>
      </c>
      <c r="C36" s="190"/>
      <c r="D36" s="277">
        <v>31</v>
      </c>
      <c r="E36" s="48"/>
      <c r="F36" s="159"/>
      <c r="G36" s="160"/>
    </row>
    <row r="37" spans="1:7" ht="16" customHeight="1">
      <c r="A37" s="284" t="s">
        <v>219</v>
      </c>
      <c r="B37" s="281"/>
      <c r="C37" s="190"/>
      <c r="D37" s="278">
        <v>32</v>
      </c>
      <c r="E37" s="49"/>
      <c r="F37" s="161"/>
      <c r="G37" s="162"/>
    </row>
    <row r="38" spans="1:7" ht="16" customHeight="1">
      <c r="A38" s="282" t="s">
        <v>307</v>
      </c>
      <c r="B38" s="281"/>
      <c r="C38" s="190"/>
      <c r="D38" s="278">
        <v>33</v>
      </c>
      <c r="E38" s="49"/>
      <c r="F38" s="161"/>
      <c r="G38" s="162"/>
    </row>
    <row r="39" spans="1:7" ht="16" customHeight="1">
      <c r="A39" s="282" t="s">
        <v>226</v>
      </c>
      <c r="B39" s="281" t="s">
        <v>314</v>
      </c>
      <c r="C39" s="190"/>
      <c r="D39" s="278">
        <v>34</v>
      </c>
      <c r="E39" s="49"/>
      <c r="F39" s="161"/>
      <c r="G39" s="162"/>
    </row>
    <row r="40" spans="1:7" ht="16" customHeight="1" thickBot="1">
      <c r="A40" s="282" t="s">
        <v>227</v>
      </c>
      <c r="B40" s="281"/>
      <c r="C40" s="190"/>
      <c r="D40" s="279">
        <v>35</v>
      </c>
      <c r="E40" s="50"/>
      <c r="F40" s="163"/>
      <c r="G40" s="164"/>
    </row>
    <row r="41" spans="1:7" ht="16" customHeight="1">
      <c r="A41" s="284" t="s">
        <v>242</v>
      </c>
      <c r="B41" s="281"/>
      <c r="C41" s="190"/>
      <c r="D41" s="277">
        <v>36</v>
      </c>
      <c r="E41" s="48"/>
      <c r="F41" s="159"/>
      <c r="G41" s="160"/>
    </row>
    <row r="42" spans="1:7" ht="16" customHeight="1">
      <c r="A42" s="282" t="s">
        <v>307</v>
      </c>
      <c r="B42" s="281"/>
      <c r="C42" s="190"/>
      <c r="D42" s="278">
        <v>37</v>
      </c>
      <c r="E42" s="49"/>
      <c r="F42" s="161"/>
      <c r="G42" s="162"/>
    </row>
    <row r="43" spans="1:7" ht="16" customHeight="1">
      <c r="A43" s="282" t="s">
        <v>228</v>
      </c>
      <c r="B43" s="281" t="s">
        <v>330</v>
      </c>
      <c r="C43" s="190"/>
      <c r="D43" s="278">
        <v>38</v>
      </c>
      <c r="E43" s="49"/>
      <c r="F43" s="161"/>
      <c r="G43" s="162"/>
    </row>
    <row r="44" spans="1:7" ht="16" customHeight="1">
      <c r="A44" s="282" t="s">
        <v>229</v>
      </c>
      <c r="B44" s="281"/>
      <c r="C44" s="190"/>
      <c r="D44" s="278">
        <v>39</v>
      </c>
      <c r="E44" s="49"/>
      <c r="F44" s="161"/>
      <c r="G44" s="162"/>
    </row>
    <row r="45" spans="1:7" ht="16" customHeight="1" thickBot="1">
      <c r="A45" s="282" t="s">
        <v>231</v>
      </c>
      <c r="B45" s="281" t="s">
        <v>332</v>
      </c>
      <c r="D45" s="279">
        <v>40</v>
      </c>
      <c r="E45" s="50"/>
      <c r="F45" s="163"/>
      <c r="G45" s="164"/>
    </row>
    <row r="46" spans="1:7" ht="16" customHeight="1">
      <c r="A46" s="282" t="s">
        <v>232</v>
      </c>
      <c r="B46" s="283"/>
      <c r="C46" s="190"/>
      <c r="D46" s="277">
        <v>41</v>
      </c>
      <c r="E46" s="48"/>
      <c r="F46" s="159"/>
      <c r="G46" s="160"/>
    </row>
    <row r="47" spans="1:7" ht="16" customHeight="1">
      <c r="A47" s="282" t="s">
        <v>230</v>
      </c>
      <c r="B47" s="281"/>
      <c r="C47" s="190"/>
      <c r="D47" s="278">
        <v>42</v>
      </c>
      <c r="E47" s="49"/>
      <c r="F47" s="161"/>
      <c r="G47" s="162"/>
    </row>
    <row r="48" spans="1:7" ht="16" customHeight="1">
      <c r="A48" s="282" t="s">
        <v>233</v>
      </c>
      <c r="B48" s="281"/>
      <c r="C48" s="190"/>
      <c r="D48" s="278">
        <v>43</v>
      </c>
      <c r="E48" s="49"/>
      <c r="F48" s="161"/>
      <c r="G48" s="162"/>
    </row>
    <row r="49" spans="1:7" ht="16" customHeight="1" thickBot="1">
      <c r="A49" s="282" t="s">
        <v>262</v>
      </c>
      <c r="B49" s="281"/>
      <c r="C49" s="190"/>
      <c r="D49" s="279">
        <v>44</v>
      </c>
      <c r="E49" s="50"/>
      <c r="F49" s="163"/>
      <c r="G49" s="164"/>
    </row>
    <row r="52" spans="1:7" ht="16" customHeight="1">
      <c r="A52" s="286" t="s">
        <v>315</v>
      </c>
    </row>
    <row r="53" spans="1:7" ht="16" customHeight="1">
      <c r="A53" s="280" t="s">
        <v>321</v>
      </c>
    </row>
    <row r="54" spans="1:7" ht="16" customHeight="1">
      <c r="A54" s="280" t="s">
        <v>316</v>
      </c>
    </row>
  </sheetData>
  <mergeCells count="8">
    <mergeCell ref="D2:D5"/>
    <mergeCell ref="F2:F5"/>
    <mergeCell ref="A1:B1"/>
    <mergeCell ref="D1:G1"/>
    <mergeCell ref="A29:B29"/>
    <mergeCell ref="A12:B12"/>
    <mergeCell ref="A18:B18"/>
    <mergeCell ref="A26:B26"/>
  </mergeCells>
  <pageMargins left="0.11811023622047245" right="0.11811023622047245" top="0.19685039370078741" bottom="0.19685039370078741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1"/>
  <sheetViews>
    <sheetView zoomScale="90" zoomScaleNormal="90" workbookViewId="0">
      <selection activeCell="S6" sqref="S6"/>
    </sheetView>
  </sheetViews>
  <sheetFormatPr defaultRowHeight="18" customHeight="1"/>
  <cols>
    <col min="1" max="1" width="4.6640625" style="80" customWidth="1"/>
    <col min="2" max="2" width="10.08203125" style="80" customWidth="1"/>
    <col min="3" max="5" width="9.08203125" style="80" customWidth="1"/>
    <col min="6" max="6" width="4.58203125" style="140" customWidth="1"/>
    <col min="7" max="16" width="4.58203125" style="80" customWidth="1"/>
    <col min="17" max="16384" width="8.6640625" style="80"/>
  </cols>
  <sheetData>
    <row r="1" spans="1:16" ht="18" customHeight="1">
      <c r="O1" s="323"/>
      <c r="P1" s="323"/>
    </row>
    <row r="2" spans="1:16" ht="18" customHeight="1">
      <c r="B2" s="409" t="s">
        <v>61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</row>
    <row r="3" spans="1:16" ht="18" customHeight="1">
      <c r="B3" s="123" t="s">
        <v>16</v>
      </c>
      <c r="C3" s="121" t="str">
        <f>ข้อมูลพื้นฐาน!B5</f>
        <v>ส23236</v>
      </c>
      <c r="D3" s="121" t="s">
        <v>17</v>
      </c>
      <c r="E3" s="323" t="str">
        <f>ข้อมูลพื้นฐาน!B6</f>
        <v>หน้าที่พลเมือง 6</v>
      </c>
      <c r="F3" s="323"/>
      <c r="G3" s="323"/>
      <c r="H3" s="323"/>
      <c r="I3" s="323"/>
      <c r="J3" s="323"/>
      <c r="K3" s="323"/>
      <c r="L3" s="323"/>
      <c r="M3" s="121" t="s">
        <v>171</v>
      </c>
      <c r="N3" s="335" t="str">
        <f>ข้อมูลพื้นฐาน!B2</f>
        <v>3/1</v>
      </c>
      <c r="O3" s="335"/>
    </row>
    <row r="4" spans="1:16" ht="18" customHeight="1">
      <c r="B4" s="85"/>
      <c r="C4" s="85"/>
      <c r="D4" s="121" t="s">
        <v>169</v>
      </c>
      <c r="E4" s="121">
        <f>ข้อมูลพื้นฐาน!B3</f>
        <v>2</v>
      </c>
      <c r="F4" s="323" t="s">
        <v>170</v>
      </c>
      <c r="G4" s="323"/>
      <c r="H4" s="323">
        <f>ข้อมูลพื้นฐาน!B4</f>
        <v>2565</v>
      </c>
      <c r="I4" s="323"/>
      <c r="J4" s="323"/>
      <c r="K4" s="85"/>
      <c r="L4" s="85"/>
      <c r="M4" s="85"/>
      <c r="N4" s="85"/>
      <c r="O4" s="85"/>
    </row>
    <row r="5" spans="1:16" ht="18" customHeight="1">
      <c r="B5" s="85"/>
      <c r="C5" s="85"/>
      <c r="D5" s="121" t="s">
        <v>172</v>
      </c>
      <c r="E5" s="323" t="str">
        <f>ข้อมูลพื้นฐาน!B19</f>
        <v>นาย</v>
      </c>
      <c r="F5" s="323"/>
      <c r="G5" s="323"/>
      <c r="H5" s="323"/>
      <c r="I5" s="323"/>
      <c r="J5" s="323"/>
      <c r="K5" s="323"/>
      <c r="L5" s="323"/>
      <c r="M5" s="85"/>
      <c r="N5" s="85"/>
      <c r="O5" s="85"/>
    </row>
    <row r="7" spans="1:16" ht="18" customHeight="1" thickBot="1">
      <c r="A7" s="85"/>
      <c r="B7" s="408" t="s">
        <v>62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259"/>
      <c r="O7" s="260"/>
      <c r="P7" s="171"/>
    </row>
    <row r="8" spans="1:16" ht="18" customHeight="1" thickBot="1">
      <c r="A8" s="386" t="s">
        <v>63</v>
      </c>
      <c r="B8" s="386" t="s">
        <v>64</v>
      </c>
      <c r="C8" s="386" t="s">
        <v>65</v>
      </c>
      <c r="D8" s="386"/>
      <c r="E8" s="386"/>
      <c r="F8" s="387" t="s">
        <v>41</v>
      </c>
      <c r="G8" s="386" t="s">
        <v>68</v>
      </c>
      <c r="H8" s="386"/>
      <c r="I8" s="386"/>
      <c r="J8" s="386" t="s">
        <v>69</v>
      </c>
      <c r="K8" s="386"/>
      <c r="L8" s="386"/>
      <c r="M8" s="386" t="s">
        <v>70</v>
      </c>
      <c r="N8" s="386"/>
      <c r="O8" s="386"/>
      <c r="P8" s="387" t="s">
        <v>71</v>
      </c>
    </row>
    <row r="9" spans="1:16" ht="78.5" customHeight="1" thickBot="1">
      <c r="A9" s="386"/>
      <c r="B9" s="386"/>
      <c r="C9" s="386"/>
      <c r="D9" s="386"/>
      <c r="E9" s="386"/>
      <c r="F9" s="387"/>
      <c r="G9" s="141" t="s">
        <v>66</v>
      </c>
      <c r="H9" s="142" t="s">
        <v>67</v>
      </c>
      <c r="I9" s="143" t="s">
        <v>281</v>
      </c>
      <c r="J9" s="141" t="s">
        <v>66</v>
      </c>
      <c r="K9" s="142" t="s">
        <v>67</v>
      </c>
      <c r="L9" s="143" t="s">
        <v>281</v>
      </c>
      <c r="M9" s="141" t="s">
        <v>66</v>
      </c>
      <c r="N9" s="142" t="s">
        <v>67</v>
      </c>
      <c r="O9" s="143" t="s">
        <v>281</v>
      </c>
      <c r="P9" s="387"/>
    </row>
    <row r="10" spans="1:16" ht="18" customHeight="1">
      <c r="A10" s="144">
        <v>1</v>
      </c>
      <c r="B10" s="65">
        <f>ข้อมูลพื้นฐาน!E6</f>
        <v>0</v>
      </c>
      <c r="C10" s="399">
        <f>ข้อมูลพื้นฐาน!F6</f>
        <v>0</v>
      </c>
      <c r="D10" s="400"/>
      <c r="E10" s="401"/>
      <c r="F10" s="65">
        <f>บันทึกคะแนน!AH6</f>
        <v>0</v>
      </c>
      <c r="G10" s="66" t="str">
        <f>บันทึกคะแนน!AI6</f>
        <v>0</v>
      </c>
      <c r="H10" s="67" t="e">
        <f>คุณลักษณะฯ!Q6</f>
        <v>#N/A</v>
      </c>
      <c r="I10" s="79" t="e">
        <f>คุณลักษณะฯ!R6</f>
        <v>#N/A</v>
      </c>
      <c r="J10" s="145"/>
      <c r="K10" s="146"/>
      <c r="L10" s="147"/>
      <c r="M10" s="145"/>
      <c r="N10" s="146"/>
      <c r="O10" s="147"/>
      <c r="P10" s="144"/>
    </row>
    <row r="11" spans="1:16" ht="18" customHeight="1">
      <c r="A11" s="148">
        <v>2</v>
      </c>
      <c r="B11" s="69">
        <f>ข้อมูลพื้นฐาน!E7</f>
        <v>0</v>
      </c>
      <c r="C11" s="396">
        <f>ข้อมูลพื้นฐาน!F7</f>
        <v>0</v>
      </c>
      <c r="D11" s="397"/>
      <c r="E11" s="398"/>
      <c r="F11" s="69">
        <f>บันทึกคะแนน!AH7</f>
        <v>0</v>
      </c>
      <c r="G11" s="70" t="str">
        <f>บันทึกคะแนน!AI7</f>
        <v>0</v>
      </c>
      <c r="H11" s="71" t="e">
        <f>คุณลักษณะฯ!Q7</f>
        <v>#N/A</v>
      </c>
      <c r="I11" s="72" t="e">
        <f>คุณลักษณะฯ!R7</f>
        <v>#N/A</v>
      </c>
      <c r="J11" s="149"/>
      <c r="K11" s="150"/>
      <c r="L11" s="151"/>
      <c r="M11" s="149"/>
      <c r="N11" s="150"/>
      <c r="O11" s="151"/>
      <c r="P11" s="148"/>
    </row>
    <row r="12" spans="1:16" ht="18" customHeight="1">
      <c r="A12" s="148">
        <v>3</v>
      </c>
      <c r="B12" s="69">
        <f>ข้อมูลพื้นฐาน!E8</f>
        <v>0</v>
      </c>
      <c r="C12" s="396">
        <f>ข้อมูลพื้นฐาน!F8</f>
        <v>0</v>
      </c>
      <c r="D12" s="397"/>
      <c r="E12" s="398"/>
      <c r="F12" s="69">
        <f>บันทึกคะแนน!AH8</f>
        <v>0</v>
      </c>
      <c r="G12" s="70" t="str">
        <f>บันทึกคะแนน!AI8</f>
        <v>0</v>
      </c>
      <c r="H12" s="71" t="e">
        <f>คุณลักษณะฯ!Q8</f>
        <v>#N/A</v>
      </c>
      <c r="I12" s="72" t="e">
        <f>คุณลักษณะฯ!R8</f>
        <v>#N/A</v>
      </c>
      <c r="J12" s="149"/>
      <c r="K12" s="150"/>
      <c r="L12" s="151"/>
      <c r="M12" s="149"/>
      <c r="N12" s="150"/>
      <c r="O12" s="151"/>
      <c r="P12" s="148"/>
    </row>
    <row r="13" spans="1:16" ht="18" customHeight="1">
      <c r="A13" s="148">
        <v>4</v>
      </c>
      <c r="B13" s="69">
        <f>ข้อมูลพื้นฐาน!E9</f>
        <v>0</v>
      </c>
      <c r="C13" s="396">
        <f>ข้อมูลพื้นฐาน!F9</f>
        <v>0</v>
      </c>
      <c r="D13" s="397"/>
      <c r="E13" s="398"/>
      <c r="F13" s="69">
        <f>บันทึกคะแนน!AH9</f>
        <v>0</v>
      </c>
      <c r="G13" s="70" t="str">
        <f>บันทึกคะแนน!AI9</f>
        <v>0</v>
      </c>
      <c r="H13" s="71" t="e">
        <f>คุณลักษณะฯ!Q9</f>
        <v>#N/A</v>
      </c>
      <c r="I13" s="72" t="e">
        <f>คุณลักษณะฯ!R9</f>
        <v>#N/A</v>
      </c>
      <c r="J13" s="149"/>
      <c r="K13" s="150"/>
      <c r="L13" s="151"/>
      <c r="M13" s="149"/>
      <c r="N13" s="150"/>
      <c r="O13" s="151"/>
      <c r="P13" s="148"/>
    </row>
    <row r="14" spans="1:16" ht="18" customHeight="1" thickBot="1">
      <c r="A14" s="262">
        <v>5</v>
      </c>
      <c r="B14" s="263">
        <f>ข้อมูลพื้นฐาน!E10</f>
        <v>0</v>
      </c>
      <c r="C14" s="402">
        <f>ข้อมูลพื้นฐาน!F10</f>
        <v>0</v>
      </c>
      <c r="D14" s="403"/>
      <c r="E14" s="404"/>
      <c r="F14" s="263">
        <f>บันทึกคะแนน!AH10</f>
        <v>0</v>
      </c>
      <c r="G14" s="264" t="str">
        <f>บันทึกคะแนน!AI10</f>
        <v>0</v>
      </c>
      <c r="H14" s="265" t="e">
        <f>คุณลักษณะฯ!Q10</f>
        <v>#N/A</v>
      </c>
      <c r="I14" s="266" t="e">
        <f>คุณลักษณะฯ!R10</f>
        <v>#N/A</v>
      </c>
      <c r="J14" s="153"/>
      <c r="K14" s="154"/>
      <c r="L14" s="155"/>
      <c r="M14" s="153"/>
      <c r="N14" s="154"/>
      <c r="O14" s="155"/>
      <c r="P14" s="152"/>
    </row>
    <row r="15" spans="1:16" ht="18" customHeight="1">
      <c r="A15" s="144">
        <v>6</v>
      </c>
      <c r="B15" s="65">
        <f>ข้อมูลพื้นฐาน!E11</f>
        <v>0</v>
      </c>
      <c r="C15" s="399">
        <f>ข้อมูลพื้นฐาน!F11</f>
        <v>0</v>
      </c>
      <c r="D15" s="400"/>
      <c r="E15" s="401"/>
      <c r="F15" s="65">
        <f>บันทึกคะแนน!AH11</f>
        <v>0</v>
      </c>
      <c r="G15" s="66" t="str">
        <f>บันทึกคะแนน!AI11</f>
        <v>0</v>
      </c>
      <c r="H15" s="67" t="e">
        <f>คุณลักษณะฯ!Q11</f>
        <v>#N/A</v>
      </c>
      <c r="I15" s="79" t="e">
        <f>คุณลักษณะฯ!R11</f>
        <v>#N/A</v>
      </c>
      <c r="J15" s="145"/>
      <c r="K15" s="146"/>
      <c r="L15" s="147"/>
      <c r="M15" s="145"/>
      <c r="N15" s="146"/>
      <c r="O15" s="147"/>
      <c r="P15" s="144"/>
    </row>
    <row r="16" spans="1:16" ht="18" customHeight="1">
      <c r="A16" s="148">
        <v>7</v>
      </c>
      <c r="B16" s="69">
        <f>ข้อมูลพื้นฐาน!E12</f>
        <v>0</v>
      </c>
      <c r="C16" s="396">
        <f>ข้อมูลพื้นฐาน!F12</f>
        <v>0</v>
      </c>
      <c r="D16" s="397"/>
      <c r="E16" s="398"/>
      <c r="F16" s="69">
        <f>บันทึกคะแนน!AH12</f>
        <v>0</v>
      </c>
      <c r="G16" s="70" t="str">
        <f>บันทึกคะแนน!AI12</f>
        <v>0</v>
      </c>
      <c r="H16" s="71" t="e">
        <f>คุณลักษณะฯ!Q12</f>
        <v>#N/A</v>
      </c>
      <c r="I16" s="72" t="e">
        <f>คุณลักษณะฯ!R12</f>
        <v>#N/A</v>
      </c>
      <c r="J16" s="149"/>
      <c r="K16" s="150"/>
      <c r="L16" s="151"/>
      <c r="M16" s="149"/>
      <c r="N16" s="150"/>
      <c r="O16" s="151"/>
      <c r="P16" s="148"/>
    </row>
    <row r="17" spans="1:16" ht="18" customHeight="1">
      <c r="A17" s="148">
        <v>8</v>
      </c>
      <c r="B17" s="69">
        <f>ข้อมูลพื้นฐาน!E13</f>
        <v>0</v>
      </c>
      <c r="C17" s="396">
        <f>ข้อมูลพื้นฐาน!F13</f>
        <v>0</v>
      </c>
      <c r="D17" s="397"/>
      <c r="E17" s="398"/>
      <c r="F17" s="69">
        <f>บันทึกคะแนน!AH13</f>
        <v>0</v>
      </c>
      <c r="G17" s="70" t="str">
        <f>บันทึกคะแนน!AI13</f>
        <v>0</v>
      </c>
      <c r="H17" s="71" t="e">
        <f>คุณลักษณะฯ!Q13</f>
        <v>#N/A</v>
      </c>
      <c r="I17" s="72" t="e">
        <f>คุณลักษณะฯ!R13</f>
        <v>#N/A</v>
      </c>
      <c r="J17" s="149"/>
      <c r="K17" s="150"/>
      <c r="L17" s="151"/>
      <c r="M17" s="149"/>
      <c r="N17" s="150"/>
      <c r="O17" s="151"/>
      <c r="P17" s="148"/>
    </row>
    <row r="18" spans="1:16" ht="18" customHeight="1">
      <c r="A18" s="148">
        <v>9</v>
      </c>
      <c r="B18" s="69">
        <f>ข้อมูลพื้นฐาน!E14</f>
        <v>0</v>
      </c>
      <c r="C18" s="396">
        <f>ข้อมูลพื้นฐาน!F14</f>
        <v>0</v>
      </c>
      <c r="D18" s="397"/>
      <c r="E18" s="398"/>
      <c r="F18" s="69">
        <f>บันทึกคะแนน!AH14</f>
        <v>0</v>
      </c>
      <c r="G18" s="70" t="str">
        <f>บันทึกคะแนน!AI14</f>
        <v>0</v>
      </c>
      <c r="H18" s="71" t="e">
        <f>คุณลักษณะฯ!Q14</f>
        <v>#N/A</v>
      </c>
      <c r="I18" s="72" t="e">
        <f>คุณลักษณะฯ!R14</f>
        <v>#N/A</v>
      </c>
      <c r="J18" s="149"/>
      <c r="K18" s="150"/>
      <c r="L18" s="151"/>
      <c r="M18" s="149"/>
      <c r="N18" s="150"/>
      <c r="O18" s="151"/>
      <c r="P18" s="148"/>
    </row>
    <row r="19" spans="1:16" ht="18" customHeight="1" thickBot="1">
      <c r="A19" s="152">
        <v>10</v>
      </c>
      <c r="B19" s="74">
        <f>ข้อมูลพื้นฐาน!E15</f>
        <v>0</v>
      </c>
      <c r="C19" s="405">
        <f>ข้อมูลพื้นฐาน!F15</f>
        <v>0</v>
      </c>
      <c r="D19" s="406"/>
      <c r="E19" s="407"/>
      <c r="F19" s="74">
        <f>บันทึกคะแนน!AH15</f>
        <v>0</v>
      </c>
      <c r="G19" s="75" t="str">
        <f>บันทึกคะแนน!AI15</f>
        <v>0</v>
      </c>
      <c r="H19" s="76" t="e">
        <f>คุณลักษณะฯ!Q15</f>
        <v>#N/A</v>
      </c>
      <c r="I19" s="77" t="e">
        <f>คุณลักษณะฯ!R15</f>
        <v>#N/A</v>
      </c>
      <c r="J19" s="153"/>
      <c r="K19" s="154"/>
      <c r="L19" s="155"/>
      <c r="M19" s="153"/>
      <c r="N19" s="154"/>
      <c r="O19" s="155"/>
      <c r="P19" s="152"/>
    </row>
    <row r="20" spans="1:16" ht="18" customHeight="1">
      <c r="A20" s="144">
        <v>11</v>
      </c>
      <c r="B20" s="78"/>
      <c r="C20" s="395"/>
      <c r="D20" s="395"/>
      <c r="E20" s="395"/>
      <c r="F20" s="65"/>
      <c r="G20" s="66"/>
      <c r="H20" s="67"/>
      <c r="I20" s="79"/>
      <c r="J20" s="145"/>
      <c r="K20" s="146"/>
      <c r="L20" s="147"/>
      <c r="M20" s="145"/>
      <c r="N20" s="146"/>
      <c r="O20" s="147"/>
      <c r="P20" s="144"/>
    </row>
    <row r="21" spans="1:16" ht="18" customHeight="1">
      <c r="A21" s="148">
        <v>12</v>
      </c>
      <c r="B21" s="68"/>
      <c r="C21" s="393"/>
      <c r="D21" s="393"/>
      <c r="E21" s="393"/>
      <c r="F21" s="69"/>
      <c r="G21" s="70"/>
      <c r="H21" s="71"/>
      <c r="I21" s="72"/>
      <c r="J21" s="149"/>
      <c r="K21" s="150"/>
      <c r="L21" s="151"/>
      <c r="M21" s="149"/>
      <c r="N21" s="150"/>
      <c r="O21" s="151"/>
      <c r="P21" s="148"/>
    </row>
    <row r="22" spans="1:16" ht="18" customHeight="1">
      <c r="A22" s="148">
        <v>13</v>
      </c>
      <c r="B22" s="68"/>
      <c r="C22" s="393"/>
      <c r="D22" s="393"/>
      <c r="E22" s="393"/>
      <c r="F22" s="69"/>
      <c r="G22" s="70"/>
      <c r="H22" s="71"/>
      <c r="I22" s="72"/>
      <c r="J22" s="149"/>
      <c r="K22" s="150"/>
      <c r="L22" s="151"/>
      <c r="M22" s="149"/>
      <c r="N22" s="150"/>
      <c r="O22" s="151"/>
      <c r="P22" s="148"/>
    </row>
    <row r="23" spans="1:16" ht="18" customHeight="1">
      <c r="A23" s="148">
        <v>14</v>
      </c>
      <c r="B23" s="68"/>
      <c r="C23" s="393"/>
      <c r="D23" s="393"/>
      <c r="E23" s="393"/>
      <c r="F23" s="69"/>
      <c r="G23" s="70"/>
      <c r="H23" s="71"/>
      <c r="I23" s="72"/>
      <c r="J23" s="149"/>
      <c r="K23" s="150"/>
      <c r="L23" s="151"/>
      <c r="M23" s="149"/>
      <c r="N23" s="150"/>
      <c r="O23" s="151"/>
      <c r="P23" s="148"/>
    </row>
    <row r="24" spans="1:16" ht="18" customHeight="1" thickBot="1">
      <c r="A24" s="152">
        <v>15</v>
      </c>
      <c r="B24" s="73"/>
      <c r="C24" s="394"/>
      <c r="D24" s="394"/>
      <c r="E24" s="394"/>
      <c r="F24" s="74"/>
      <c r="G24" s="75"/>
      <c r="H24" s="76"/>
      <c r="I24" s="77"/>
      <c r="J24" s="153"/>
      <c r="K24" s="154"/>
      <c r="L24" s="155"/>
      <c r="M24" s="153"/>
      <c r="N24" s="154"/>
      <c r="O24" s="155"/>
      <c r="P24" s="152"/>
    </row>
    <row r="25" spans="1:16" ht="18" customHeight="1">
      <c r="A25" s="144">
        <v>16</v>
      </c>
      <c r="B25" s="78"/>
      <c r="C25" s="395"/>
      <c r="D25" s="395"/>
      <c r="E25" s="395"/>
      <c r="F25" s="65"/>
      <c r="G25" s="66"/>
      <c r="H25" s="67"/>
      <c r="I25" s="79"/>
      <c r="J25" s="145"/>
      <c r="K25" s="146"/>
      <c r="L25" s="147"/>
      <c r="M25" s="145"/>
      <c r="N25" s="146"/>
      <c r="O25" s="147"/>
      <c r="P25" s="144"/>
    </row>
    <row r="26" spans="1:16" ht="18" customHeight="1">
      <c r="A26" s="148">
        <v>17</v>
      </c>
      <c r="B26" s="68"/>
      <c r="C26" s="393"/>
      <c r="D26" s="393"/>
      <c r="E26" s="393"/>
      <c r="F26" s="69"/>
      <c r="G26" s="70"/>
      <c r="H26" s="71"/>
      <c r="I26" s="72"/>
      <c r="J26" s="149"/>
      <c r="K26" s="150"/>
      <c r="L26" s="151"/>
      <c r="M26" s="149"/>
      <c r="N26" s="150"/>
      <c r="O26" s="151"/>
      <c r="P26" s="148"/>
    </row>
    <row r="27" spans="1:16" ht="18" customHeight="1">
      <c r="A27" s="148">
        <v>18</v>
      </c>
      <c r="B27" s="68"/>
      <c r="C27" s="393"/>
      <c r="D27" s="393"/>
      <c r="E27" s="393"/>
      <c r="F27" s="69"/>
      <c r="G27" s="70"/>
      <c r="H27" s="71"/>
      <c r="I27" s="72"/>
      <c r="J27" s="149"/>
      <c r="K27" s="150"/>
      <c r="L27" s="151"/>
      <c r="M27" s="149"/>
      <c r="N27" s="150"/>
      <c r="O27" s="151"/>
      <c r="P27" s="148"/>
    </row>
    <row r="28" spans="1:16" ht="18" customHeight="1">
      <c r="A28" s="148">
        <v>19</v>
      </c>
      <c r="B28" s="68"/>
      <c r="C28" s="393"/>
      <c r="D28" s="393"/>
      <c r="E28" s="393"/>
      <c r="F28" s="69"/>
      <c r="G28" s="70"/>
      <c r="H28" s="71"/>
      <c r="I28" s="72"/>
      <c r="J28" s="149"/>
      <c r="K28" s="150"/>
      <c r="L28" s="151"/>
      <c r="M28" s="149"/>
      <c r="N28" s="150"/>
      <c r="O28" s="151"/>
      <c r="P28" s="148"/>
    </row>
    <row r="29" spans="1:16" ht="18" customHeight="1" thickBot="1">
      <c r="A29" s="152">
        <v>20</v>
      </c>
      <c r="B29" s="73"/>
      <c r="C29" s="394"/>
      <c r="D29" s="394"/>
      <c r="E29" s="394"/>
      <c r="F29" s="74"/>
      <c r="G29" s="75"/>
      <c r="H29" s="76"/>
      <c r="I29" s="77"/>
      <c r="J29" s="153"/>
      <c r="K29" s="154"/>
      <c r="L29" s="155"/>
      <c r="M29" s="153"/>
      <c r="N29" s="154"/>
      <c r="O29" s="155"/>
      <c r="P29" s="152"/>
    </row>
    <row r="30" spans="1:16" ht="18" customHeight="1">
      <c r="A30" s="144">
        <v>21</v>
      </c>
      <c r="B30" s="78"/>
      <c r="C30" s="395"/>
      <c r="D30" s="395"/>
      <c r="E30" s="395"/>
      <c r="F30" s="65"/>
      <c r="G30" s="66"/>
      <c r="H30" s="67"/>
      <c r="I30" s="79"/>
      <c r="J30" s="145"/>
      <c r="K30" s="146"/>
      <c r="L30" s="147"/>
      <c r="M30" s="145"/>
      <c r="N30" s="146"/>
      <c r="O30" s="147"/>
      <c r="P30" s="144"/>
    </row>
    <row r="31" spans="1:16" ht="18" customHeight="1">
      <c r="A31" s="148">
        <v>22</v>
      </c>
      <c r="B31" s="68"/>
      <c r="C31" s="393"/>
      <c r="D31" s="393"/>
      <c r="E31" s="393"/>
      <c r="F31" s="69"/>
      <c r="G31" s="70"/>
      <c r="H31" s="71"/>
      <c r="I31" s="72"/>
      <c r="J31" s="149"/>
      <c r="K31" s="150"/>
      <c r="L31" s="151"/>
      <c r="M31" s="149"/>
      <c r="N31" s="150"/>
      <c r="O31" s="151"/>
      <c r="P31" s="148"/>
    </row>
    <row r="32" spans="1:16" ht="18" customHeight="1">
      <c r="A32" s="148">
        <v>23</v>
      </c>
      <c r="B32" s="68"/>
      <c r="C32" s="393"/>
      <c r="D32" s="393"/>
      <c r="E32" s="393"/>
      <c r="F32" s="69"/>
      <c r="G32" s="70"/>
      <c r="H32" s="71"/>
      <c r="I32" s="72"/>
      <c r="J32" s="149"/>
      <c r="K32" s="150"/>
      <c r="L32" s="151"/>
      <c r="M32" s="149"/>
      <c r="N32" s="150"/>
      <c r="O32" s="151"/>
      <c r="P32" s="148"/>
    </row>
    <row r="33" spans="1:16" ht="18" customHeight="1">
      <c r="A33" s="148">
        <v>24</v>
      </c>
      <c r="B33" s="68"/>
      <c r="C33" s="393"/>
      <c r="D33" s="393"/>
      <c r="E33" s="393"/>
      <c r="F33" s="69"/>
      <c r="G33" s="70"/>
      <c r="H33" s="71"/>
      <c r="I33" s="72"/>
      <c r="J33" s="149"/>
      <c r="K33" s="150"/>
      <c r="L33" s="151"/>
      <c r="M33" s="149"/>
      <c r="N33" s="150"/>
      <c r="O33" s="151"/>
      <c r="P33" s="148"/>
    </row>
    <row r="34" spans="1:16" ht="18" customHeight="1" thickBot="1">
      <c r="A34" s="152">
        <v>25</v>
      </c>
      <c r="B34" s="73"/>
      <c r="C34" s="394"/>
      <c r="D34" s="394"/>
      <c r="E34" s="394"/>
      <c r="F34" s="74"/>
      <c r="G34" s="75"/>
      <c r="H34" s="76"/>
      <c r="I34" s="77"/>
      <c r="J34" s="153"/>
      <c r="K34" s="154"/>
      <c r="L34" s="155"/>
      <c r="M34" s="153"/>
      <c r="N34" s="154"/>
      <c r="O34" s="155"/>
      <c r="P34" s="152"/>
    </row>
    <row r="35" spans="1:16" ht="18" customHeight="1">
      <c r="A35" s="156" t="s">
        <v>72</v>
      </c>
    </row>
    <row r="36" spans="1:16" ht="18" customHeight="1">
      <c r="B36" s="335" t="s">
        <v>73</v>
      </c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</row>
    <row r="37" spans="1:16" ht="18" customHeight="1">
      <c r="B37" s="335" t="s">
        <v>74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</row>
    <row r="43" spans="1:16" ht="18" customHeight="1">
      <c r="B43" s="156" t="s">
        <v>72</v>
      </c>
    </row>
    <row r="44" spans="1:16" ht="18" customHeight="1">
      <c r="B44" s="85" t="s">
        <v>280</v>
      </c>
    </row>
    <row r="45" spans="1:16" ht="18" customHeight="1">
      <c r="B45" s="85" t="s">
        <v>296</v>
      </c>
    </row>
    <row r="46" spans="1:16" ht="18" customHeight="1">
      <c r="C46" s="85" t="s">
        <v>64</v>
      </c>
      <c r="D46" s="85"/>
      <c r="E46" s="85" t="s">
        <v>283</v>
      </c>
      <c r="F46" s="178"/>
      <c r="G46" s="85"/>
      <c r="H46" s="85"/>
      <c r="I46" s="85" t="s">
        <v>284</v>
      </c>
      <c r="J46" s="85"/>
      <c r="K46" s="85"/>
      <c r="L46" s="85"/>
      <c r="M46" s="85"/>
    </row>
    <row r="47" spans="1:16" ht="18" customHeight="1">
      <c r="C47" s="85" t="s">
        <v>65</v>
      </c>
      <c r="D47" s="85"/>
      <c r="E47" s="85" t="s">
        <v>285</v>
      </c>
      <c r="F47" s="178"/>
      <c r="G47" s="85"/>
      <c r="H47" s="85"/>
      <c r="I47" s="85" t="s">
        <v>286</v>
      </c>
      <c r="J47" s="85"/>
      <c r="K47" s="85"/>
      <c r="L47" s="85"/>
      <c r="M47" s="85"/>
    </row>
    <row r="48" spans="1:16" ht="18" customHeight="1">
      <c r="C48" s="85" t="s">
        <v>41</v>
      </c>
      <c r="D48" s="85"/>
      <c r="E48" s="85" t="s">
        <v>287</v>
      </c>
      <c r="F48" s="178"/>
      <c r="G48" s="85"/>
      <c r="H48" s="85"/>
      <c r="I48" s="85" t="s">
        <v>288</v>
      </c>
      <c r="J48" s="85"/>
      <c r="K48" s="85"/>
      <c r="L48" s="85"/>
      <c r="M48" s="85"/>
    </row>
    <row r="49" spans="3:13" ht="18" customHeight="1">
      <c r="C49" s="85" t="s">
        <v>66</v>
      </c>
      <c r="D49" s="85"/>
      <c r="E49" s="85" t="s">
        <v>289</v>
      </c>
      <c r="F49" s="178"/>
      <c r="G49" s="85"/>
      <c r="H49" s="85"/>
      <c r="I49" s="85" t="s">
        <v>290</v>
      </c>
      <c r="J49" s="85"/>
      <c r="K49" s="85"/>
      <c r="L49" s="85"/>
      <c r="M49" s="85"/>
    </row>
    <row r="50" spans="3:13" ht="18" customHeight="1">
      <c r="C50" s="85" t="s">
        <v>67</v>
      </c>
      <c r="D50" s="85"/>
      <c r="E50" s="85" t="s">
        <v>291</v>
      </c>
      <c r="F50" s="178"/>
      <c r="G50" s="85"/>
      <c r="H50" s="85"/>
      <c r="I50" s="85" t="s">
        <v>292</v>
      </c>
      <c r="J50" s="85"/>
      <c r="K50" s="85"/>
      <c r="L50" s="85"/>
      <c r="M50" s="85"/>
    </row>
    <row r="51" spans="3:13" ht="18" customHeight="1">
      <c r="C51" s="85" t="s">
        <v>282</v>
      </c>
      <c r="D51" s="85"/>
      <c r="E51" s="85" t="s">
        <v>293</v>
      </c>
      <c r="F51" s="178"/>
      <c r="G51" s="85"/>
      <c r="H51" s="85"/>
      <c r="I51" s="85" t="s">
        <v>294</v>
      </c>
      <c r="J51" s="85"/>
      <c r="K51" s="85"/>
      <c r="L51" s="85"/>
      <c r="M51" s="85"/>
    </row>
  </sheetData>
  <mergeCells count="43">
    <mergeCell ref="E5:L5"/>
    <mergeCell ref="B7:M7"/>
    <mergeCell ref="O1:P1"/>
    <mergeCell ref="B2:O2"/>
    <mergeCell ref="N3:O3"/>
    <mergeCell ref="E3:L3"/>
    <mergeCell ref="F4:G4"/>
    <mergeCell ref="H4:J4"/>
    <mergeCell ref="B37:O37"/>
    <mergeCell ref="B36:O36"/>
    <mergeCell ref="G8:I8"/>
    <mergeCell ref="J8:L8"/>
    <mergeCell ref="M8:O8"/>
    <mergeCell ref="F8:F9"/>
    <mergeCell ref="C10:E10"/>
    <mergeCell ref="C11:E11"/>
    <mergeCell ref="C12:E12"/>
    <mergeCell ref="C13:E13"/>
    <mergeCell ref="C14:E14"/>
    <mergeCell ref="C15:E15"/>
    <mergeCell ref="C8:E9"/>
    <mergeCell ref="C18:E18"/>
    <mergeCell ref="C19:E19"/>
    <mergeCell ref="C20:E20"/>
    <mergeCell ref="P8:P9"/>
    <mergeCell ref="A8:A9"/>
    <mergeCell ref="B8:B9"/>
    <mergeCell ref="C16:E16"/>
    <mergeCell ref="C17:E17"/>
    <mergeCell ref="C21:E21"/>
    <mergeCell ref="C22:E22"/>
    <mergeCell ref="C23:E23"/>
    <mergeCell ref="C24:E24"/>
    <mergeCell ref="C25:E25"/>
    <mergeCell ref="C31:E31"/>
    <mergeCell ref="C32:E32"/>
    <mergeCell ref="C33:E33"/>
    <mergeCell ref="C34:E34"/>
    <mergeCell ref="C26:E26"/>
    <mergeCell ref="C27:E27"/>
    <mergeCell ref="C28:E28"/>
    <mergeCell ref="C29:E29"/>
    <mergeCell ref="C30:E30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4"/>
  <sheetViews>
    <sheetView zoomScale="90" zoomScaleNormal="90" workbookViewId="0">
      <selection activeCell="T9" sqref="T9"/>
    </sheetView>
  </sheetViews>
  <sheetFormatPr defaultRowHeight="14"/>
  <cols>
    <col min="1" max="1" width="8.1640625" style="106" customWidth="1"/>
    <col min="2" max="2" width="7.33203125" style="106" customWidth="1"/>
    <col min="3" max="10" width="5.9140625" style="106" customWidth="1"/>
    <col min="11" max="12" width="7.08203125" style="106" customWidth="1"/>
    <col min="13" max="15" width="5.9140625" style="106" customWidth="1"/>
    <col min="16" max="16384" width="8.6640625" style="106"/>
  </cols>
  <sheetData>
    <row r="1" spans="1:15" ht="20" customHeight="1">
      <c r="A1" s="420" t="s">
        <v>176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ht="20" customHeight="1">
      <c r="A2" s="234"/>
      <c r="B2" s="234" t="s">
        <v>320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422" t="str">
        <f>ข้อมูลพื้นฐาน!B27</f>
        <v>195 / 2565</v>
      </c>
      <c r="N2" s="422"/>
      <c r="O2" s="422"/>
    </row>
    <row r="3" spans="1:15" ht="20" customHeight="1">
      <c r="A3" s="209" t="s">
        <v>297</v>
      </c>
      <c r="B3" s="209"/>
      <c r="C3" s="209"/>
      <c r="D3" s="209"/>
      <c r="E3" s="209"/>
      <c r="F3" s="423">
        <f>ข้อมูลพื้นฐาน!B3</f>
        <v>2</v>
      </c>
      <c r="G3" s="423"/>
      <c r="H3" s="423" t="s">
        <v>170</v>
      </c>
      <c r="I3" s="423"/>
      <c r="J3" s="323">
        <f>ข้อมูลพื้นฐาน!B4</f>
        <v>2565</v>
      </c>
      <c r="K3" s="323"/>
      <c r="L3" s="236" t="s">
        <v>259</v>
      </c>
      <c r="M3" s="209"/>
      <c r="N3" s="210"/>
      <c r="O3" s="210"/>
    </row>
    <row r="4" spans="1:15" ht="20" customHeight="1">
      <c r="A4" s="421" t="str">
        <f>ข้อมูลพื้นฐาน!B19</f>
        <v>นาย</v>
      </c>
      <c r="B4" s="421"/>
      <c r="C4" s="421"/>
      <c r="D4" s="421"/>
      <c r="E4" s="208" t="s">
        <v>177</v>
      </c>
      <c r="F4" s="410" t="str">
        <f>ข้อมูลพื้นฐาน!B20</f>
        <v>ครูชำนาญการ</v>
      </c>
      <c r="G4" s="410"/>
      <c r="H4" s="410"/>
      <c r="I4" s="410" t="s">
        <v>206</v>
      </c>
      <c r="J4" s="410"/>
      <c r="K4" s="410"/>
      <c r="L4" s="410" t="str">
        <f>ข้อมูลพื้นฐาน!B7</f>
        <v>สังคมศึกษาศาสนาและวัฒนธรรม</v>
      </c>
      <c r="M4" s="410"/>
      <c r="N4" s="410"/>
      <c r="O4" s="410"/>
    </row>
    <row r="5" spans="1:15" ht="20" customHeight="1">
      <c r="A5" s="191" t="s">
        <v>235</v>
      </c>
      <c r="B5" s="211"/>
      <c r="C5" s="427" t="str">
        <f>ข้อมูลพื้นฐาน!B5</f>
        <v>ส23236</v>
      </c>
      <c r="D5" s="427"/>
      <c r="E5" s="208" t="s">
        <v>234</v>
      </c>
      <c r="F5" s="410" t="str">
        <f>ข้อมูลพื้นฐาน!B6</f>
        <v>หน้าที่พลเมือง 6</v>
      </c>
      <c r="G5" s="410"/>
      <c r="H5" s="410"/>
      <c r="I5" s="410"/>
      <c r="J5" s="410"/>
      <c r="K5" s="410"/>
      <c r="L5" s="237" t="s">
        <v>12</v>
      </c>
      <c r="M5" s="232">
        <f>ข้อมูลพื้นฐาน!B8</f>
        <v>0.5</v>
      </c>
      <c r="N5" s="426" t="s">
        <v>178</v>
      </c>
      <c r="O5" s="426"/>
    </row>
    <row r="6" spans="1:15" ht="20" customHeight="1">
      <c r="A6" s="235" t="s">
        <v>258</v>
      </c>
      <c r="B6" s="235" t="s">
        <v>257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7" spans="1:15" ht="20" customHeight="1">
      <c r="A7" s="238" t="s">
        <v>256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</row>
    <row r="8" spans="1:15" ht="20" customHeight="1">
      <c r="A8" s="107"/>
      <c r="B8" s="176" t="s">
        <v>12</v>
      </c>
      <c r="C8" s="432" t="s">
        <v>179</v>
      </c>
      <c r="D8" s="433"/>
      <c r="E8" s="433"/>
      <c r="F8" s="433"/>
      <c r="G8" s="433"/>
      <c r="H8" s="433"/>
      <c r="I8" s="433"/>
      <c r="J8" s="434"/>
      <c r="K8" s="108" t="s">
        <v>180</v>
      </c>
      <c r="L8" s="411" t="s">
        <v>181</v>
      </c>
      <c r="M8" s="412"/>
      <c r="N8" s="411" t="s">
        <v>12</v>
      </c>
      <c r="O8" s="412"/>
    </row>
    <row r="9" spans="1:15" ht="20" customHeight="1">
      <c r="A9" s="108" t="s">
        <v>182</v>
      </c>
      <c r="B9" s="108" t="s">
        <v>183</v>
      </c>
      <c r="C9" s="413">
        <v>4</v>
      </c>
      <c r="D9" s="413">
        <v>3.5</v>
      </c>
      <c r="E9" s="413">
        <v>3</v>
      </c>
      <c r="F9" s="413">
        <v>2.5</v>
      </c>
      <c r="G9" s="413">
        <v>2</v>
      </c>
      <c r="H9" s="413">
        <v>1.5</v>
      </c>
      <c r="I9" s="413">
        <v>1</v>
      </c>
      <c r="J9" s="413">
        <v>0</v>
      </c>
      <c r="K9" s="108" t="s">
        <v>184</v>
      </c>
      <c r="L9" s="415" t="s">
        <v>66</v>
      </c>
      <c r="M9" s="416"/>
      <c r="N9" s="415" t="s">
        <v>185</v>
      </c>
      <c r="O9" s="416"/>
    </row>
    <row r="10" spans="1:15" ht="20" customHeight="1">
      <c r="A10" s="177"/>
      <c r="B10" s="177" t="s">
        <v>186</v>
      </c>
      <c r="C10" s="414"/>
      <c r="D10" s="414"/>
      <c r="E10" s="414"/>
      <c r="F10" s="414"/>
      <c r="G10" s="414"/>
      <c r="H10" s="414"/>
      <c r="I10" s="414"/>
      <c r="J10" s="414"/>
      <c r="K10" s="177"/>
      <c r="L10" s="109" t="s">
        <v>187</v>
      </c>
      <c r="M10" s="109" t="s">
        <v>188</v>
      </c>
      <c r="N10" s="109" t="s">
        <v>5</v>
      </c>
      <c r="O10" s="109" t="s">
        <v>6</v>
      </c>
    </row>
    <row r="11" spans="1:15" ht="20" customHeight="1">
      <c r="A11" s="104" t="s">
        <v>189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10" t="str">
        <f t="shared" ref="K11:K16" si="0">IF(SUM(C11:J11)=0,"",SUM(C11:J11))</f>
        <v/>
      </c>
      <c r="L11" s="111" t="str">
        <f t="shared" ref="L11:L16" si="1">IF(ISERROR((SUM(I11,1.5*H11,2*G11,2.5*F11,3*E11,3.5*D11,4*C11))/K11),"",(SUM(I11,1.5*H11,2*G11,2.5*F11,3*E11,3.5*D11,4*C11))/K11)</f>
        <v/>
      </c>
      <c r="M11" s="111" t="str">
        <f t="shared" ref="M11:M16" si="2">IF(ISERROR(SQRT(((SUM(J11*0,I11*1,H11*2.25,G11*4,F11*6.25,E11*9,D11*12.25,C11*16)/K11) -(L11^2) ))),"",SQRT(((SUM(J11*0,I11*1,H11*2.25,G11*4,F11*6.25,E11*9,D11*12.25,C11*16)/K11) -(L11^2) )))</f>
        <v/>
      </c>
      <c r="N11" s="105"/>
      <c r="O11" s="105"/>
    </row>
    <row r="12" spans="1:15" ht="20" customHeight="1">
      <c r="A12" s="104" t="s">
        <v>189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10" t="str">
        <f t="shared" si="0"/>
        <v/>
      </c>
      <c r="L12" s="111" t="str">
        <f t="shared" si="1"/>
        <v/>
      </c>
      <c r="M12" s="111" t="str">
        <f t="shared" si="2"/>
        <v/>
      </c>
      <c r="N12" s="105"/>
      <c r="O12" s="105"/>
    </row>
    <row r="13" spans="1:15" ht="20" customHeight="1">
      <c r="A13" s="104" t="s">
        <v>189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10" t="str">
        <f t="shared" si="0"/>
        <v/>
      </c>
      <c r="L13" s="111" t="str">
        <f t="shared" si="1"/>
        <v/>
      </c>
      <c r="M13" s="111" t="str">
        <f t="shared" si="2"/>
        <v/>
      </c>
      <c r="N13" s="105"/>
      <c r="O13" s="105"/>
    </row>
    <row r="14" spans="1:15" ht="20" customHeight="1">
      <c r="A14" s="104" t="s">
        <v>189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10" t="str">
        <f t="shared" si="0"/>
        <v/>
      </c>
      <c r="L14" s="111" t="str">
        <f t="shared" si="1"/>
        <v/>
      </c>
      <c r="M14" s="111" t="str">
        <f t="shared" si="2"/>
        <v/>
      </c>
      <c r="N14" s="105"/>
      <c r="O14" s="105"/>
    </row>
    <row r="15" spans="1:15" ht="20" customHeight="1">
      <c r="A15" s="104" t="s">
        <v>189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10" t="str">
        <f t="shared" si="0"/>
        <v/>
      </c>
      <c r="L15" s="111" t="str">
        <f t="shared" si="1"/>
        <v/>
      </c>
      <c r="M15" s="111" t="str">
        <f t="shared" si="2"/>
        <v/>
      </c>
      <c r="N15" s="105"/>
      <c r="O15" s="105"/>
    </row>
    <row r="16" spans="1:15" ht="20" customHeight="1">
      <c r="A16" s="109" t="s">
        <v>190</v>
      </c>
      <c r="B16" s="110">
        <f t="shared" ref="B16:J16" si="3">SUM(B11:B15)</f>
        <v>0</v>
      </c>
      <c r="C16" s="110">
        <f t="shared" si="3"/>
        <v>0</v>
      </c>
      <c r="D16" s="110">
        <f t="shared" si="3"/>
        <v>0</v>
      </c>
      <c r="E16" s="110">
        <f t="shared" si="3"/>
        <v>0</v>
      </c>
      <c r="F16" s="110">
        <f t="shared" si="3"/>
        <v>0</v>
      </c>
      <c r="G16" s="110">
        <f t="shared" si="3"/>
        <v>0</v>
      </c>
      <c r="H16" s="110">
        <f t="shared" si="3"/>
        <v>0</v>
      </c>
      <c r="I16" s="110">
        <f t="shared" si="3"/>
        <v>0</v>
      </c>
      <c r="J16" s="110">
        <f t="shared" si="3"/>
        <v>0</v>
      </c>
      <c r="K16" s="110" t="str">
        <f t="shared" si="0"/>
        <v/>
      </c>
      <c r="L16" s="111" t="str">
        <f t="shared" si="1"/>
        <v/>
      </c>
      <c r="M16" s="111" t="str">
        <f t="shared" si="2"/>
        <v/>
      </c>
      <c r="N16" s="110">
        <f>SUM(N11:N15)</f>
        <v>0</v>
      </c>
      <c r="O16" s="110">
        <f>SUM(O11:O15)</f>
        <v>0</v>
      </c>
    </row>
    <row r="17" spans="1:15" ht="20" customHeight="1">
      <c r="A17" s="109" t="s">
        <v>191</v>
      </c>
      <c r="B17" s="112">
        <f>SUM(K17,N17:O17)</f>
        <v>0</v>
      </c>
      <c r="C17" s="113" t="str">
        <f>IF(B16=0,"",C16*100/B16)</f>
        <v/>
      </c>
      <c r="D17" s="113" t="str">
        <f>IF(B16=0,"",D16*100/B16)</f>
        <v/>
      </c>
      <c r="E17" s="113" t="str">
        <f>IF(B16=0,"",E16*100/B16)</f>
        <v/>
      </c>
      <c r="F17" s="113" t="str">
        <f>IF(B16=0,"",F16*100/B16)</f>
        <v/>
      </c>
      <c r="G17" s="113" t="str">
        <f>IF(B16=0,"",G16*100/B16)</f>
        <v/>
      </c>
      <c r="H17" s="113" t="str">
        <f>IF(B16=0,"",H16*100/B16)</f>
        <v/>
      </c>
      <c r="I17" s="113" t="str">
        <f>IF(B16=0,"",I16*100/B16)</f>
        <v/>
      </c>
      <c r="J17" s="113" t="str">
        <f>IF(B16=0,"",J16*100/B16)</f>
        <v/>
      </c>
      <c r="K17" s="113" t="str">
        <f>IF(B16=0,"",K16*100/B16)</f>
        <v/>
      </c>
      <c r="L17" s="431"/>
      <c r="M17" s="431"/>
      <c r="N17" s="113" t="str">
        <f>IF(B16=0,"",N16*100/B16)</f>
        <v/>
      </c>
      <c r="O17" s="113" t="str">
        <f>IF(B16=0,"",O16*100/B16)</f>
        <v/>
      </c>
    </row>
    <row r="18" spans="1:15" ht="20" customHeight="1">
      <c r="A18" s="192"/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2"/>
      <c r="M18" s="192"/>
      <c r="N18" s="194"/>
      <c r="O18" s="194"/>
    </row>
    <row r="19" spans="1:15" ht="20" customHeight="1">
      <c r="A19" s="192"/>
      <c r="D19" s="270" t="s">
        <v>192</v>
      </c>
      <c r="E19" s="270"/>
      <c r="F19" s="270"/>
      <c r="G19" s="270"/>
      <c r="H19" s="270"/>
      <c r="I19" s="270"/>
      <c r="J19" s="195">
        <f>J16+N16+O16</f>
        <v>0</v>
      </c>
      <c r="K19" s="196" t="s">
        <v>22</v>
      </c>
      <c r="L19" s="197" t="s">
        <v>193</v>
      </c>
      <c r="M19" s="198"/>
      <c r="N19" s="199" t="e">
        <f>J17+N17+O17</f>
        <v>#VALUE!</v>
      </c>
      <c r="O19" s="194"/>
    </row>
    <row r="20" spans="1:15" ht="20" customHeight="1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</row>
    <row r="21" spans="1:15" ht="20" customHeight="1">
      <c r="A21" s="419" t="s">
        <v>194</v>
      </c>
      <c r="B21" s="419"/>
      <c r="C21" s="419"/>
      <c r="D21" s="419"/>
      <c r="E21" s="419"/>
      <c r="F21" s="419"/>
      <c r="G21" s="200"/>
      <c r="H21" s="430" t="s">
        <v>195</v>
      </c>
      <c r="I21" s="430"/>
      <c r="J21" s="430"/>
      <c r="K21" s="430"/>
      <c r="L21" s="430"/>
      <c r="M21" s="430"/>
      <c r="N21" s="430"/>
      <c r="O21" s="200"/>
    </row>
    <row r="22" spans="1:15" ht="20" customHeight="1">
      <c r="A22" s="201" t="s">
        <v>196</v>
      </c>
      <c r="B22" s="201">
        <v>3</v>
      </c>
      <c r="C22" s="201">
        <v>2</v>
      </c>
      <c r="D22" s="201">
        <v>1</v>
      </c>
      <c r="E22" s="201">
        <v>0</v>
      </c>
      <c r="F22" s="201" t="s">
        <v>21</v>
      </c>
      <c r="G22" s="202"/>
      <c r="H22" s="424" t="s">
        <v>196</v>
      </c>
      <c r="I22" s="425"/>
      <c r="J22" s="201">
        <v>3</v>
      </c>
      <c r="K22" s="201">
        <v>2</v>
      </c>
      <c r="L22" s="201">
        <v>1</v>
      </c>
      <c r="M22" s="201">
        <v>0</v>
      </c>
      <c r="N22" s="201" t="s">
        <v>21</v>
      </c>
      <c r="O22" s="200"/>
    </row>
    <row r="23" spans="1:15" ht="20" customHeight="1">
      <c r="A23" s="157" t="s">
        <v>189</v>
      </c>
      <c r="B23" s="203"/>
      <c r="C23" s="203"/>
      <c r="D23" s="203"/>
      <c r="E23" s="203"/>
      <c r="F23" s="204">
        <f t="shared" ref="F23:F28" si="4">SUM(B23:E23)</f>
        <v>0</v>
      </c>
      <c r="G23" s="202"/>
      <c r="H23" s="417" t="s">
        <v>189</v>
      </c>
      <c r="I23" s="418"/>
      <c r="J23" s="203"/>
      <c r="K23" s="203"/>
      <c r="L23" s="203"/>
      <c r="M23" s="203"/>
      <c r="N23" s="204">
        <f t="shared" ref="N23:N28" si="5">SUM(J23:M23)</f>
        <v>0</v>
      </c>
      <c r="O23" s="200"/>
    </row>
    <row r="24" spans="1:15" ht="20" customHeight="1">
      <c r="A24" s="157" t="s">
        <v>189</v>
      </c>
      <c r="B24" s="203"/>
      <c r="C24" s="203"/>
      <c r="D24" s="203"/>
      <c r="E24" s="203"/>
      <c r="F24" s="204">
        <f t="shared" si="4"/>
        <v>0</v>
      </c>
      <c r="G24" s="202"/>
      <c r="H24" s="417" t="s">
        <v>189</v>
      </c>
      <c r="I24" s="418"/>
      <c r="J24" s="203"/>
      <c r="K24" s="203"/>
      <c r="L24" s="203"/>
      <c r="M24" s="203"/>
      <c r="N24" s="204">
        <f t="shared" si="5"/>
        <v>0</v>
      </c>
      <c r="O24" s="200"/>
    </row>
    <row r="25" spans="1:15" ht="20" customHeight="1">
      <c r="A25" s="157" t="s">
        <v>189</v>
      </c>
      <c r="B25" s="203"/>
      <c r="C25" s="203"/>
      <c r="D25" s="203"/>
      <c r="E25" s="203"/>
      <c r="F25" s="204">
        <f t="shared" si="4"/>
        <v>0</v>
      </c>
      <c r="G25" s="202"/>
      <c r="H25" s="417" t="s">
        <v>189</v>
      </c>
      <c r="I25" s="418"/>
      <c r="J25" s="203"/>
      <c r="K25" s="203"/>
      <c r="L25" s="203"/>
      <c r="M25" s="203"/>
      <c r="N25" s="204">
        <f t="shared" si="5"/>
        <v>0</v>
      </c>
      <c r="O25" s="200"/>
    </row>
    <row r="26" spans="1:15" ht="20" customHeight="1">
      <c r="A26" s="157" t="s">
        <v>189</v>
      </c>
      <c r="B26" s="203"/>
      <c r="C26" s="203"/>
      <c r="D26" s="203"/>
      <c r="E26" s="203"/>
      <c r="F26" s="204">
        <f t="shared" si="4"/>
        <v>0</v>
      </c>
      <c r="G26" s="202"/>
      <c r="H26" s="417" t="s">
        <v>189</v>
      </c>
      <c r="I26" s="418"/>
      <c r="J26" s="203"/>
      <c r="K26" s="203"/>
      <c r="L26" s="203"/>
      <c r="M26" s="203"/>
      <c r="N26" s="204">
        <f t="shared" si="5"/>
        <v>0</v>
      </c>
      <c r="O26" s="200"/>
    </row>
    <row r="27" spans="1:15" ht="20" customHeight="1">
      <c r="A27" s="157" t="s">
        <v>189</v>
      </c>
      <c r="B27" s="203"/>
      <c r="C27" s="203"/>
      <c r="D27" s="203"/>
      <c r="E27" s="203"/>
      <c r="F27" s="204">
        <f t="shared" si="4"/>
        <v>0</v>
      </c>
      <c r="G27" s="202"/>
      <c r="H27" s="417" t="s">
        <v>189</v>
      </c>
      <c r="I27" s="418"/>
      <c r="J27" s="203"/>
      <c r="K27" s="203"/>
      <c r="L27" s="203"/>
      <c r="M27" s="203"/>
      <c r="N27" s="204">
        <f t="shared" si="5"/>
        <v>0</v>
      </c>
      <c r="O27" s="200"/>
    </row>
    <row r="28" spans="1:15" ht="20" customHeight="1">
      <c r="A28" s="201" t="s">
        <v>21</v>
      </c>
      <c r="B28" s="204">
        <f>SUM(B23:B27)</f>
        <v>0</v>
      </c>
      <c r="C28" s="204">
        <f>SUM(C23:C27)</f>
        <v>0</v>
      </c>
      <c r="D28" s="204">
        <f>SUM(D23:D27)</f>
        <v>0</v>
      </c>
      <c r="E28" s="204">
        <f>SUM(E23:E27)</f>
        <v>0</v>
      </c>
      <c r="F28" s="204">
        <f t="shared" si="4"/>
        <v>0</v>
      </c>
      <c r="G28" s="202"/>
      <c r="H28" s="424" t="s">
        <v>21</v>
      </c>
      <c r="I28" s="425"/>
      <c r="J28" s="204">
        <f>SUM(J23:J27)</f>
        <v>0</v>
      </c>
      <c r="K28" s="204">
        <f>SUM(K23:K27)</f>
        <v>0</v>
      </c>
      <c r="L28" s="204">
        <f>SUM(L23:L27)</f>
        <v>0</v>
      </c>
      <c r="M28" s="204">
        <f>SUM(M23:M27)</f>
        <v>0</v>
      </c>
      <c r="N28" s="204">
        <f t="shared" si="5"/>
        <v>0</v>
      </c>
      <c r="O28" s="200"/>
    </row>
    <row r="29" spans="1:15" ht="20" customHeight="1">
      <c r="A29" s="201" t="s">
        <v>197</v>
      </c>
      <c r="B29" s="114" t="e">
        <f>B28*100/F28</f>
        <v>#DIV/0!</v>
      </c>
      <c r="C29" s="114" t="e">
        <f>C28*100/F28</f>
        <v>#DIV/0!</v>
      </c>
      <c r="D29" s="114" t="e">
        <f>D28*100/F28</f>
        <v>#DIV/0!</v>
      </c>
      <c r="E29" s="114" t="e">
        <f>E28*100/F28</f>
        <v>#DIV/0!</v>
      </c>
      <c r="F29" s="114" t="e">
        <f>F28*100/F28</f>
        <v>#DIV/0!</v>
      </c>
      <c r="G29" s="205"/>
      <c r="H29" s="424" t="s">
        <v>197</v>
      </c>
      <c r="I29" s="425"/>
      <c r="J29" s="114" t="e">
        <f>J28*100/N28</f>
        <v>#DIV/0!</v>
      </c>
      <c r="K29" s="114" t="e">
        <f>K28*100/N28</f>
        <v>#DIV/0!</v>
      </c>
      <c r="L29" s="114" t="e">
        <f>L28*100/N28</f>
        <v>#DIV/0!</v>
      </c>
      <c r="M29" s="114" t="e">
        <f>M28*100/N28</f>
        <v>#DIV/0!</v>
      </c>
      <c r="N29" s="114" t="e">
        <f>N28*100/N28</f>
        <v>#DIV/0!</v>
      </c>
      <c r="O29" s="200"/>
    </row>
    <row r="30" spans="1:15" ht="20" customHeight="1">
      <c r="A30" s="202"/>
      <c r="B30" s="206"/>
      <c r="C30" s="206"/>
      <c r="D30" s="206"/>
      <c r="E30" s="206"/>
      <c r="F30" s="206"/>
      <c r="G30" s="205"/>
      <c r="H30" s="205"/>
      <c r="I30" s="207"/>
      <c r="J30" s="206"/>
      <c r="K30" s="206"/>
      <c r="L30" s="206"/>
      <c r="M30" s="206"/>
      <c r="N30" s="206"/>
      <c r="O30" s="200"/>
    </row>
    <row r="31" spans="1:15" ht="20" customHeight="1">
      <c r="A31" s="202"/>
      <c r="B31" s="206"/>
      <c r="C31" s="206"/>
      <c r="D31" s="206"/>
      <c r="E31" s="206"/>
      <c r="F31" s="206"/>
      <c r="G31" s="205"/>
      <c r="H31" s="205"/>
      <c r="I31" s="207"/>
      <c r="J31" s="206"/>
      <c r="K31" s="206"/>
      <c r="L31" s="206"/>
      <c r="M31" s="206"/>
      <c r="N31" s="206"/>
      <c r="O31" s="200"/>
    </row>
    <row r="32" spans="1:15" ht="20" customHeight="1">
      <c r="A32" s="233" t="s">
        <v>201</v>
      </c>
      <c r="B32" s="212"/>
      <c r="C32" s="212"/>
      <c r="D32" s="212"/>
      <c r="E32" s="212"/>
      <c r="F32" s="85" t="s">
        <v>172</v>
      </c>
      <c r="G32" s="212"/>
      <c r="H32" s="212"/>
      <c r="I32" s="212" t="s">
        <v>198</v>
      </c>
      <c r="J32" s="212"/>
      <c r="K32" s="212"/>
      <c r="L32" s="212"/>
      <c r="M32" s="85" t="s">
        <v>175</v>
      </c>
      <c r="N32" s="212"/>
      <c r="O32" s="200"/>
    </row>
    <row r="33" spans="1:15" ht="20" customHeight="1">
      <c r="A33" s="215" t="s">
        <v>207</v>
      </c>
      <c r="B33" s="428" t="str">
        <f>ข้อมูลพื้นฐาน!B19</f>
        <v>นาย</v>
      </c>
      <c r="C33" s="428"/>
      <c r="D33" s="428"/>
      <c r="E33" s="428"/>
      <c r="F33" s="213" t="s">
        <v>208</v>
      </c>
      <c r="G33" s="212"/>
      <c r="H33" s="212"/>
      <c r="I33" s="217" t="s">
        <v>207</v>
      </c>
      <c r="J33" s="322" t="str">
        <f>ข้อมูลพื้นฐาน!B23</f>
        <v>นาง</v>
      </c>
      <c r="K33" s="322"/>
      <c r="L33" s="322"/>
      <c r="M33" s="214" t="s">
        <v>208</v>
      </c>
      <c r="N33" s="212"/>
      <c r="O33" s="200"/>
    </row>
    <row r="34" spans="1:15" ht="20" customHeight="1">
      <c r="A34" s="215"/>
      <c r="B34" s="216"/>
      <c r="C34" s="216"/>
      <c r="D34" s="216"/>
      <c r="E34" s="216"/>
      <c r="F34" s="213"/>
      <c r="G34" s="212"/>
      <c r="H34" s="212"/>
      <c r="I34" s="217"/>
      <c r="J34" s="169"/>
      <c r="K34" s="169"/>
      <c r="L34" s="169"/>
      <c r="M34" s="214"/>
      <c r="N34" s="212"/>
      <c r="O34" s="200"/>
    </row>
    <row r="35" spans="1:15" ht="20" customHeight="1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00"/>
    </row>
    <row r="36" spans="1:15" ht="20" customHeight="1">
      <c r="A36" s="170" t="s">
        <v>202</v>
      </c>
      <c r="B36" s="85"/>
      <c r="C36" s="85"/>
      <c r="D36" s="85"/>
      <c r="E36" s="85"/>
      <c r="F36" s="85"/>
      <c r="G36" s="209"/>
      <c r="H36" s="209"/>
      <c r="I36" s="85" t="s">
        <v>23</v>
      </c>
      <c r="J36" s="85"/>
      <c r="K36" s="85"/>
      <c r="L36" s="85"/>
      <c r="M36" s="85"/>
      <c r="N36" s="212"/>
      <c r="O36" s="200"/>
    </row>
    <row r="37" spans="1:15" ht="20" customHeight="1">
      <c r="A37" s="215" t="s">
        <v>207</v>
      </c>
      <c r="B37" s="429" t="str">
        <f>ข้อมูลพื้นฐาน!B24</f>
        <v>นางสาววาสนา  โพธิสนธ์</v>
      </c>
      <c r="C37" s="429"/>
      <c r="D37" s="429"/>
      <c r="E37" s="429"/>
      <c r="F37" s="213" t="s">
        <v>208</v>
      </c>
      <c r="G37" s="209"/>
      <c r="H37" s="209"/>
      <c r="I37" s="217" t="s">
        <v>207</v>
      </c>
      <c r="J37" s="322" t="str">
        <f>ข้อมูลพื้นฐาน!B25</f>
        <v>นายจิรายุทธ  อักษรพิมพ์</v>
      </c>
      <c r="K37" s="322"/>
      <c r="L37" s="322"/>
      <c r="M37" s="214" t="s">
        <v>208</v>
      </c>
      <c r="N37" s="212"/>
      <c r="O37" s="200"/>
    </row>
    <row r="38" spans="1:15" ht="20" customHeight="1">
      <c r="A38" s="323" t="s">
        <v>199</v>
      </c>
      <c r="B38" s="323"/>
      <c r="C38" s="323"/>
      <c r="D38" s="323"/>
      <c r="E38" s="323"/>
      <c r="F38" s="323"/>
      <c r="G38" s="209"/>
      <c r="H38" s="209"/>
      <c r="I38" s="323" t="s">
        <v>200</v>
      </c>
      <c r="J38" s="323"/>
      <c r="K38" s="323"/>
      <c r="L38" s="323"/>
      <c r="M38" s="323"/>
      <c r="N38" s="212"/>
      <c r="O38" s="200"/>
    </row>
    <row r="42" spans="1:15" ht="16" customHeight="1">
      <c r="B42" s="156" t="s">
        <v>72</v>
      </c>
    </row>
    <row r="43" spans="1:15" ht="16" customHeight="1">
      <c r="B43" s="85" t="s">
        <v>300</v>
      </c>
    </row>
    <row r="44" spans="1:15" ht="16" customHeight="1">
      <c r="B44" s="85" t="s">
        <v>301</v>
      </c>
    </row>
  </sheetData>
  <mergeCells count="42">
    <mergeCell ref="H21:N21"/>
    <mergeCell ref="N9:O9"/>
    <mergeCell ref="L17:M17"/>
    <mergeCell ref="C8:J8"/>
    <mergeCell ref="L8:M8"/>
    <mergeCell ref="I38:M38"/>
    <mergeCell ref="A38:F38"/>
    <mergeCell ref="H26:I26"/>
    <mergeCell ref="H27:I27"/>
    <mergeCell ref="H28:I28"/>
    <mergeCell ref="H29:I29"/>
    <mergeCell ref="B33:E33"/>
    <mergeCell ref="J33:L33"/>
    <mergeCell ref="B37:E37"/>
    <mergeCell ref="J37:L37"/>
    <mergeCell ref="H25:I25"/>
    <mergeCell ref="A21:F21"/>
    <mergeCell ref="A1:O1"/>
    <mergeCell ref="A4:D4"/>
    <mergeCell ref="F4:H4"/>
    <mergeCell ref="L4:O4"/>
    <mergeCell ref="M2:O2"/>
    <mergeCell ref="J3:K3"/>
    <mergeCell ref="H3:I3"/>
    <mergeCell ref="F3:G3"/>
    <mergeCell ref="I4:K4"/>
    <mergeCell ref="H22:I22"/>
    <mergeCell ref="H23:I23"/>
    <mergeCell ref="H24:I24"/>
    <mergeCell ref="N5:O5"/>
    <mergeCell ref="C5:D5"/>
    <mergeCell ref="F5:K5"/>
    <mergeCell ref="N8:O8"/>
    <mergeCell ref="C9:C10"/>
    <mergeCell ref="D9:D10"/>
    <mergeCell ref="E9:E10"/>
    <mergeCell ref="F9:F10"/>
    <mergeCell ref="G9:G10"/>
    <mergeCell ref="H9:H10"/>
    <mergeCell ref="I9:I10"/>
    <mergeCell ref="J9:J10"/>
    <mergeCell ref="L9:M9"/>
  </mergeCells>
  <printOptions horizontalCentered="1"/>
  <pageMargins left="0.11811023622047244" right="0.11811023622047244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8"/>
  <sheetViews>
    <sheetView zoomScale="90" zoomScaleNormal="90" workbookViewId="0">
      <selection activeCell="T10" sqref="T10"/>
    </sheetView>
  </sheetViews>
  <sheetFormatPr defaultRowHeight="20" customHeight="1"/>
  <cols>
    <col min="1" max="15" width="5.58203125" style="80" customWidth="1"/>
    <col min="16" max="16" width="6.25" style="80" customWidth="1"/>
    <col min="17" max="19" width="5.58203125" style="80" customWidth="1"/>
    <col min="20" max="16384" width="8.6640625" style="80"/>
  </cols>
  <sheetData>
    <row r="2" spans="1:16" ht="20" customHeight="1">
      <c r="A2" s="219"/>
      <c r="B2" s="115" t="s">
        <v>203</v>
      </c>
      <c r="O2" s="342" t="s">
        <v>34</v>
      </c>
      <c r="P2" s="342"/>
    </row>
    <row r="3" spans="1:16" ht="20" customHeight="1">
      <c r="A3" s="82"/>
      <c r="B3" s="115" t="s">
        <v>204</v>
      </c>
    </row>
    <row r="6" spans="1:16" ht="20" customHeight="1">
      <c r="E6" s="332" t="s">
        <v>35</v>
      </c>
      <c r="F6" s="332"/>
      <c r="G6" s="332"/>
      <c r="H6" s="332"/>
      <c r="I6" s="332"/>
      <c r="J6" s="332"/>
      <c r="K6" s="332"/>
      <c r="L6" s="332"/>
    </row>
    <row r="7" spans="1:16" ht="20" customHeight="1">
      <c r="C7" s="333" t="s">
        <v>20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</row>
    <row r="8" spans="1:16" ht="20" customHeight="1">
      <c r="E8" s="81" t="s">
        <v>17</v>
      </c>
      <c r="F8" s="81"/>
      <c r="G8" s="219"/>
      <c r="H8" s="83" t="s">
        <v>18</v>
      </c>
      <c r="I8" s="82"/>
      <c r="J8" s="84"/>
      <c r="K8" s="83" t="s">
        <v>19</v>
      </c>
    </row>
    <row r="9" spans="1:16" ht="10" customHeight="1">
      <c r="E9" s="81"/>
      <c r="F9" s="81"/>
      <c r="G9" s="82"/>
      <c r="H9" s="83"/>
      <c r="I9" s="82"/>
      <c r="J9" s="84"/>
      <c r="K9" s="83"/>
    </row>
    <row r="10" spans="1:16" ht="20" customHeight="1">
      <c r="A10" s="334" t="s">
        <v>168</v>
      </c>
      <c r="B10" s="334"/>
      <c r="C10" s="334"/>
      <c r="D10" s="218" t="str">
        <f>ข้อมูลพื้นฐาน!B2</f>
        <v>3/1</v>
      </c>
      <c r="E10" s="323" t="s">
        <v>169</v>
      </c>
      <c r="F10" s="323"/>
      <c r="G10" s="138">
        <f>ข้อมูลพื้นฐาน!B3</f>
        <v>2</v>
      </c>
      <c r="H10" s="323" t="s">
        <v>170</v>
      </c>
      <c r="I10" s="323"/>
      <c r="J10" s="158">
        <f>ข้อมูลพื้นฐาน!B4</f>
        <v>2565</v>
      </c>
      <c r="K10" s="322" t="s">
        <v>243</v>
      </c>
      <c r="L10" s="322"/>
      <c r="M10" s="322" t="str">
        <f>ข้อมูลพื้นฐาน!B7</f>
        <v>สังคมศึกษาศาสนาและวัฒนธรรม</v>
      </c>
      <c r="N10" s="322"/>
      <c r="O10" s="322"/>
      <c r="P10" s="322"/>
    </row>
    <row r="11" spans="1:16" ht="20" customHeight="1">
      <c r="A11" s="334" t="s">
        <v>16</v>
      </c>
      <c r="B11" s="334"/>
      <c r="C11" s="322" t="str">
        <f>ข้อมูลพื้นฐาน!B5</f>
        <v>ส23236</v>
      </c>
      <c r="D11" s="322"/>
      <c r="E11" s="322"/>
      <c r="F11" s="322"/>
      <c r="G11" s="323" t="s">
        <v>17</v>
      </c>
      <c r="H11" s="323"/>
      <c r="I11" s="324" t="str">
        <f>ข้อมูลพื้นฐาน!B6</f>
        <v>หน้าที่พลเมือง 6</v>
      </c>
      <c r="J11" s="324"/>
      <c r="K11" s="324"/>
      <c r="L11" s="324"/>
      <c r="M11" s="324"/>
      <c r="N11" s="324"/>
      <c r="O11" s="324"/>
      <c r="P11" s="324"/>
    </row>
    <row r="12" spans="1:16" ht="20" customHeight="1">
      <c r="A12" s="323" t="s">
        <v>210</v>
      </c>
      <c r="B12" s="323"/>
      <c r="C12" s="323"/>
      <c r="D12" s="169">
        <f>ข้อมูลพื้นฐาน!B8</f>
        <v>0.5</v>
      </c>
      <c r="E12" s="85" t="s">
        <v>13</v>
      </c>
      <c r="F12" s="170"/>
      <c r="G12" s="322" t="s">
        <v>122</v>
      </c>
      <c r="H12" s="322"/>
      <c r="I12" s="169">
        <f>ข้อมูลพื้นฐาน!B9</f>
        <v>1</v>
      </c>
      <c r="J12" s="85" t="s">
        <v>14</v>
      </c>
      <c r="K12" s="85"/>
      <c r="L12" s="169">
        <f>ข้อมูลพื้นฐาน!B10</f>
        <v>20</v>
      </c>
      <c r="M12" s="85" t="s">
        <v>15</v>
      </c>
      <c r="N12" s="85"/>
      <c r="O12" s="85"/>
      <c r="P12" s="85"/>
    </row>
    <row r="13" spans="1:16" ht="20" customHeight="1">
      <c r="A13" s="335" t="s">
        <v>11</v>
      </c>
      <c r="B13" s="335"/>
      <c r="C13" s="324" t="str">
        <f>ข้อมูลพื้นฐาน!B19</f>
        <v>นาย</v>
      </c>
      <c r="D13" s="324"/>
      <c r="E13" s="324"/>
      <c r="F13" s="324"/>
      <c r="G13" s="324"/>
      <c r="H13" s="324"/>
      <c r="I13" s="324"/>
      <c r="J13" s="322"/>
      <c r="K13" s="322"/>
      <c r="L13" s="322"/>
      <c r="M13" s="322"/>
      <c r="N13" s="322"/>
      <c r="O13" s="322"/>
      <c r="P13" s="322"/>
    </row>
    <row r="14" spans="1:16" ht="20" customHeight="1">
      <c r="A14" s="335" t="s">
        <v>10</v>
      </c>
      <c r="B14" s="335"/>
      <c r="C14" s="324" t="str">
        <f>ข้อมูลพื้นฐาน!B21</f>
        <v>1. นาย</v>
      </c>
      <c r="D14" s="324"/>
      <c r="E14" s="324"/>
      <c r="F14" s="324"/>
      <c r="G14" s="324"/>
      <c r="H14" s="324"/>
      <c r="I14" s="324"/>
      <c r="J14" s="324" t="str">
        <f>ข้อมูลพื้นฐาน!B22</f>
        <v>2. นาง</v>
      </c>
      <c r="K14" s="324"/>
      <c r="L14" s="324"/>
      <c r="M14" s="324"/>
      <c r="N14" s="324"/>
      <c r="O14" s="324"/>
      <c r="P14" s="324"/>
    </row>
    <row r="15" spans="1:16" ht="10" customHeight="1"/>
    <row r="16" spans="1:16" ht="20" customHeight="1">
      <c r="A16" s="330" t="s">
        <v>7</v>
      </c>
      <c r="B16" s="330"/>
      <c r="C16" s="330"/>
      <c r="D16" s="330" t="s">
        <v>8</v>
      </c>
      <c r="E16" s="330"/>
      <c r="F16" s="330"/>
      <c r="G16" s="330"/>
      <c r="H16" s="330"/>
      <c r="I16" s="330"/>
      <c r="J16" s="330"/>
      <c r="K16" s="330"/>
      <c r="L16" s="330"/>
      <c r="M16" s="330" t="s">
        <v>9</v>
      </c>
      <c r="N16" s="330"/>
      <c r="O16" s="330"/>
      <c r="P16" s="330"/>
    </row>
    <row r="17" spans="1:16" ht="20" customHeight="1">
      <c r="A17" s="86"/>
      <c r="B17" s="87"/>
      <c r="C17" s="88"/>
      <c r="D17" s="325">
        <v>4</v>
      </c>
      <c r="E17" s="325">
        <v>3.5</v>
      </c>
      <c r="F17" s="325">
        <v>3</v>
      </c>
      <c r="G17" s="325">
        <v>2.5</v>
      </c>
      <c r="H17" s="325">
        <v>2</v>
      </c>
      <c r="I17" s="325">
        <v>1.5</v>
      </c>
      <c r="J17" s="325">
        <v>1</v>
      </c>
      <c r="K17" s="330">
        <v>0</v>
      </c>
      <c r="L17" s="330"/>
      <c r="M17" s="330" t="s">
        <v>5</v>
      </c>
      <c r="N17" s="330"/>
      <c r="O17" s="330" t="s">
        <v>6</v>
      </c>
      <c r="P17" s="330"/>
    </row>
    <row r="18" spans="1:16" ht="20" customHeight="1">
      <c r="A18" s="89"/>
      <c r="B18" s="90"/>
      <c r="C18" s="91"/>
      <c r="D18" s="329"/>
      <c r="E18" s="329"/>
      <c r="F18" s="329"/>
      <c r="G18" s="329"/>
      <c r="H18" s="329"/>
      <c r="I18" s="329"/>
      <c r="J18" s="329"/>
      <c r="K18" s="122" t="s">
        <v>4</v>
      </c>
      <c r="L18" s="122" t="s">
        <v>3</v>
      </c>
      <c r="M18" s="122" t="s">
        <v>4</v>
      </c>
      <c r="N18" s="122" t="s">
        <v>3</v>
      </c>
      <c r="O18" s="122" t="s">
        <v>4</v>
      </c>
      <c r="P18" s="122" t="s">
        <v>3</v>
      </c>
    </row>
    <row r="19" spans="1:16" ht="20" customHeight="1">
      <c r="A19" s="92" t="s">
        <v>21</v>
      </c>
      <c r="B19" s="172">
        <f>SUM(D19:P19)</f>
        <v>0</v>
      </c>
      <c r="C19" s="93" t="s">
        <v>22</v>
      </c>
      <c r="D19" s="71">
        <f>บันทึกคะแนน!AH51</f>
        <v>0</v>
      </c>
      <c r="E19" s="71">
        <f>บันทึกคะแนน!AH52</f>
        <v>0</v>
      </c>
      <c r="F19" s="71">
        <f>บันทึกคะแนน!AH53</f>
        <v>0</v>
      </c>
      <c r="G19" s="71">
        <f>บันทึกคะแนน!AH54</f>
        <v>0</v>
      </c>
      <c r="H19" s="71">
        <f>บันทึกคะแนน!AH55</f>
        <v>0</v>
      </c>
      <c r="I19" s="71">
        <f>บันทึกคะแนน!AH56</f>
        <v>0</v>
      </c>
      <c r="J19" s="71">
        <f>บันทึกคะแนน!AH57</f>
        <v>0</v>
      </c>
      <c r="K19" s="71"/>
      <c r="L19" s="71"/>
      <c r="M19" s="71"/>
      <c r="N19" s="71"/>
      <c r="O19" s="71"/>
      <c r="P19" s="71"/>
    </row>
    <row r="20" spans="1:16" ht="10" customHeight="1"/>
    <row r="21" spans="1:16" ht="20" customHeight="1">
      <c r="A21" s="336" t="s">
        <v>266</v>
      </c>
      <c r="B21" s="337"/>
      <c r="C21" s="337"/>
      <c r="D21" s="337"/>
      <c r="E21" s="337"/>
      <c r="F21" s="337"/>
      <c r="G21" s="337"/>
      <c r="H21" s="338"/>
      <c r="I21" s="336" t="s">
        <v>267</v>
      </c>
      <c r="J21" s="337"/>
      <c r="K21" s="337"/>
      <c r="L21" s="337"/>
      <c r="M21" s="337"/>
      <c r="N21" s="337"/>
      <c r="O21" s="337"/>
      <c r="P21" s="338"/>
    </row>
    <row r="22" spans="1:16" ht="20" customHeight="1">
      <c r="A22" s="325">
        <v>3</v>
      </c>
      <c r="B22" s="325"/>
      <c r="C22" s="325">
        <v>2</v>
      </c>
      <c r="D22" s="325"/>
      <c r="E22" s="325">
        <v>1</v>
      </c>
      <c r="F22" s="325"/>
      <c r="G22" s="325">
        <v>0</v>
      </c>
      <c r="H22" s="325"/>
      <c r="I22" s="325">
        <v>3</v>
      </c>
      <c r="J22" s="325"/>
      <c r="K22" s="325">
        <v>2</v>
      </c>
      <c r="L22" s="325"/>
      <c r="M22" s="325">
        <v>1</v>
      </c>
      <c r="N22" s="325"/>
      <c r="O22" s="325">
        <v>0</v>
      </c>
      <c r="P22" s="325"/>
    </row>
    <row r="23" spans="1:16" ht="20" customHeight="1">
      <c r="A23" s="326" t="s">
        <v>265</v>
      </c>
      <c r="B23" s="327"/>
      <c r="C23" s="328" t="s">
        <v>0</v>
      </c>
      <c r="D23" s="328"/>
      <c r="E23" s="328" t="s">
        <v>1</v>
      </c>
      <c r="F23" s="328"/>
      <c r="G23" s="329" t="s">
        <v>2</v>
      </c>
      <c r="H23" s="329"/>
      <c r="I23" s="328" t="s">
        <v>265</v>
      </c>
      <c r="J23" s="328"/>
      <c r="K23" s="328" t="s">
        <v>0</v>
      </c>
      <c r="L23" s="328"/>
      <c r="M23" s="328" t="s">
        <v>1</v>
      </c>
      <c r="N23" s="328"/>
      <c r="O23" s="329" t="s">
        <v>2</v>
      </c>
      <c r="P23" s="329"/>
    </row>
    <row r="24" spans="1:16" ht="20" customHeight="1">
      <c r="A24" s="329"/>
      <c r="B24" s="329"/>
      <c r="C24" s="329"/>
      <c r="D24" s="329"/>
      <c r="E24" s="329"/>
      <c r="F24" s="329"/>
      <c r="G24" s="261" t="s">
        <v>4</v>
      </c>
      <c r="H24" s="261" t="s">
        <v>3</v>
      </c>
      <c r="I24" s="329"/>
      <c r="J24" s="329"/>
      <c r="K24" s="329"/>
      <c r="L24" s="329"/>
      <c r="M24" s="329"/>
      <c r="N24" s="329"/>
      <c r="O24" s="261" t="s">
        <v>4</v>
      </c>
      <c r="P24" s="261" t="s">
        <v>3</v>
      </c>
    </row>
    <row r="25" spans="1:16" ht="20" customHeight="1">
      <c r="A25" s="331">
        <f>คุณลักษณะฯ!I53</f>
        <v>0</v>
      </c>
      <c r="B25" s="331"/>
      <c r="C25" s="331">
        <f>คุณลักษณะฯ!I54</f>
        <v>0</v>
      </c>
      <c r="D25" s="331"/>
      <c r="E25" s="331">
        <f>คุณลักษณะฯ!I55</f>
        <v>0</v>
      </c>
      <c r="F25" s="331"/>
      <c r="G25" s="139"/>
      <c r="H25" s="139"/>
      <c r="I25" s="331">
        <f>คุณลักษณะฯ!N53</f>
        <v>0</v>
      </c>
      <c r="J25" s="331"/>
      <c r="K25" s="331">
        <f>คุณลักษณะฯ!N54</f>
        <v>0</v>
      </c>
      <c r="L25" s="331"/>
      <c r="M25" s="331">
        <f>คุณลักษณะฯ!N55</f>
        <v>0</v>
      </c>
      <c r="N25" s="331"/>
      <c r="O25" s="139"/>
      <c r="P25" s="139"/>
    </row>
    <row r="26" spans="1:16" ht="10" customHeight="1">
      <c r="A26" s="125"/>
      <c r="B26" s="125"/>
      <c r="C26" s="125"/>
      <c r="D26" s="125"/>
      <c r="E26" s="94"/>
      <c r="F26" s="94"/>
      <c r="G26" s="94"/>
      <c r="H26" s="94"/>
      <c r="I26" s="125"/>
      <c r="J26" s="125"/>
      <c r="K26" s="125"/>
      <c r="L26" s="125"/>
      <c r="M26" s="125"/>
      <c r="N26" s="125"/>
      <c r="O26" s="95"/>
      <c r="P26" s="95"/>
    </row>
    <row r="27" spans="1:16" ht="30" customHeight="1">
      <c r="A27" s="96"/>
      <c r="B27" s="97"/>
      <c r="C27" s="97"/>
      <c r="D27" s="97"/>
      <c r="E27" s="340" t="s">
        <v>33</v>
      </c>
      <c r="F27" s="340"/>
      <c r="G27" s="340"/>
      <c r="H27" s="340"/>
      <c r="I27" s="340"/>
      <c r="J27" s="97"/>
      <c r="K27" s="97"/>
      <c r="L27" s="97"/>
      <c r="M27" s="97"/>
      <c r="N27" s="97"/>
      <c r="O27" s="97"/>
      <c r="P27" s="98"/>
    </row>
    <row r="28" spans="1:16" ht="20" customHeight="1">
      <c r="A28" s="99"/>
      <c r="B28" s="95"/>
      <c r="C28" s="343" t="s">
        <v>23</v>
      </c>
      <c r="D28" s="343"/>
      <c r="E28" s="339" t="s">
        <v>32</v>
      </c>
      <c r="F28" s="339"/>
      <c r="G28" s="339"/>
      <c r="H28" s="339"/>
      <c r="I28" s="339"/>
      <c r="J28" s="339"/>
      <c r="K28" s="95" t="s">
        <v>25</v>
      </c>
      <c r="L28" s="95"/>
      <c r="M28" s="95"/>
      <c r="N28" s="95"/>
      <c r="O28" s="95"/>
      <c r="P28" s="100"/>
    </row>
    <row r="29" spans="1:16" ht="20" customHeight="1">
      <c r="A29" s="99"/>
      <c r="B29" s="95"/>
      <c r="C29" s="343" t="s">
        <v>23</v>
      </c>
      <c r="D29" s="343"/>
      <c r="E29" s="339" t="s">
        <v>32</v>
      </c>
      <c r="F29" s="339"/>
      <c r="G29" s="339"/>
      <c r="H29" s="339"/>
      <c r="I29" s="339"/>
      <c r="J29" s="339"/>
      <c r="K29" s="95" t="s">
        <v>26</v>
      </c>
      <c r="L29" s="95"/>
      <c r="M29" s="95"/>
      <c r="N29" s="95"/>
      <c r="O29" s="95"/>
      <c r="P29" s="100"/>
    </row>
    <row r="30" spans="1:16" ht="20" customHeight="1">
      <c r="A30" s="99"/>
      <c r="B30" s="95"/>
      <c r="C30" s="343" t="s">
        <v>23</v>
      </c>
      <c r="D30" s="343"/>
      <c r="E30" s="339" t="s">
        <v>32</v>
      </c>
      <c r="F30" s="339"/>
      <c r="G30" s="339"/>
      <c r="H30" s="339"/>
      <c r="I30" s="339"/>
      <c r="J30" s="339"/>
      <c r="K30" s="95" t="s">
        <v>85</v>
      </c>
      <c r="L30" s="95"/>
      <c r="M30" s="95"/>
      <c r="N30" s="95"/>
      <c r="O30" s="95"/>
      <c r="P30" s="100"/>
    </row>
    <row r="31" spans="1:16" ht="20" customHeight="1">
      <c r="A31" s="99"/>
      <c r="B31" s="95"/>
      <c r="C31" s="343" t="s">
        <v>27</v>
      </c>
      <c r="D31" s="343"/>
      <c r="E31" s="95"/>
      <c r="F31" s="124" t="s">
        <v>28</v>
      </c>
      <c r="G31" s="95"/>
      <c r="H31" s="95"/>
      <c r="I31" s="339" t="s">
        <v>29</v>
      </c>
      <c r="J31" s="339"/>
      <c r="K31" s="95"/>
      <c r="L31" s="95"/>
      <c r="M31" s="95"/>
      <c r="N31" s="95"/>
      <c r="O31" s="95"/>
      <c r="P31" s="100"/>
    </row>
    <row r="32" spans="1:16" ht="20" customHeight="1">
      <c r="A32" s="99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0"/>
    </row>
    <row r="33" spans="1:16" ht="20" customHeight="1">
      <c r="A33" s="99"/>
      <c r="B33" s="95"/>
      <c r="C33" s="343" t="s">
        <v>23</v>
      </c>
      <c r="D33" s="343"/>
      <c r="E33" s="339" t="s">
        <v>32</v>
      </c>
      <c r="F33" s="339"/>
      <c r="G33" s="339"/>
      <c r="H33" s="339"/>
      <c r="I33" s="339"/>
      <c r="J33" s="339"/>
      <c r="K33" s="95" t="s">
        <v>24</v>
      </c>
      <c r="L33" s="95"/>
      <c r="M33" s="95"/>
      <c r="N33" s="95"/>
      <c r="O33" s="95"/>
      <c r="P33" s="100"/>
    </row>
    <row r="34" spans="1:16" ht="20" customHeight="1">
      <c r="A34" s="99"/>
      <c r="B34" s="95"/>
      <c r="C34" s="95"/>
      <c r="D34" s="95"/>
      <c r="E34" s="95"/>
      <c r="F34" s="124" t="s">
        <v>28</v>
      </c>
      <c r="G34" s="95"/>
      <c r="H34" s="95"/>
      <c r="I34" s="339" t="s">
        <v>29</v>
      </c>
      <c r="J34" s="339"/>
      <c r="K34" s="95"/>
      <c r="L34" s="95"/>
      <c r="M34" s="95"/>
      <c r="N34" s="95"/>
      <c r="O34" s="95"/>
      <c r="P34" s="100"/>
    </row>
    <row r="35" spans="1:16" ht="20" customHeight="1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0"/>
    </row>
    <row r="36" spans="1:16" ht="20" customHeight="1">
      <c r="A36" s="99"/>
      <c r="B36" s="95"/>
      <c r="C36" s="343" t="s">
        <v>23</v>
      </c>
      <c r="D36" s="343"/>
      <c r="E36" s="339" t="s">
        <v>32</v>
      </c>
      <c r="F36" s="339"/>
      <c r="G36" s="339"/>
      <c r="H36" s="339"/>
      <c r="I36" s="339"/>
      <c r="J36" s="339"/>
      <c r="K36" s="95"/>
      <c r="L36" s="95"/>
      <c r="M36" s="95"/>
      <c r="N36" s="95"/>
      <c r="O36" s="95"/>
      <c r="P36" s="100"/>
    </row>
    <row r="37" spans="1:16" ht="20" customHeight="1">
      <c r="A37" s="99"/>
      <c r="B37" s="95"/>
      <c r="C37" s="95"/>
      <c r="D37" s="95"/>
      <c r="E37" s="343" t="s">
        <v>30</v>
      </c>
      <c r="F37" s="343"/>
      <c r="G37" s="343"/>
      <c r="H37" s="343"/>
      <c r="I37" s="343"/>
      <c r="J37" s="343"/>
      <c r="K37" s="95"/>
      <c r="L37" s="95"/>
      <c r="M37" s="95"/>
      <c r="N37" s="95"/>
      <c r="O37" s="95"/>
      <c r="P37" s="100"/>
    </row>
    <row r="38" spans="1:16" ht="20" customHeight="1">
      <c r="A38" s="101"/>
      <c r="B38" s="102"/>
      <c r="C38" s="102"/>
      <c r="D38" s="102"/>
      <c r="E38" s="341" t="s">
        <v>31</v>
      </c>
      <c r="F38" s="341"/>
      <c r="G38" s="341"/>
      <c r="H38" s="341"/>
      <c r="I38" s="341"/>
      <c r="J38" s="341"/>
      <c r="K38" s="102"/>
      <c r="L38" s="102"/>
      <c r="M38" s="102"/>
      <c r="N38" s="102"/>
      <c r="O38" s="102"/>
      <c r="P38" s="103"/>
    </row>
  </sheetData>
  <mergeCells count="79">
    <mergeCell ref="E38:J38"/>
    <mergeCell ref="E36:J36"/>
    <mergeCell ref="O2:P2"/>
    <mergeCell ref="C33:D33"/>
    <mergeCell ref="I31:J31"/>
    <mergeCell ref="I34:J34"/>
    <mergeCell ref="E33:J33"/>
    <mergeCell ref="C36:D36"/>
    <mergeCell ref="E37:J37"/>
    <mergeCell ref="M25:N25"/>
    <mergeCell ref="C28:D28"/>
    <mergeCell ref="C29:D29"/>
    <mergeCell ref="C30:D30"/>
    <mergeCell ref="C31:D31"/>
    <mergeCell ref="E28:J28"/>
    <mergeCell ref="E29:J29"/>
    <mergeCell ref="E30:J30"/>
    <mergeCell ref="A25:B25"/>
    <mergeCell ref="C25:D25"/>
    <mergeCell ref="E25:F25"/>
    <mergeCell ref="I25:J25"/>
    <mergeCell ref="E27:I27"/>
    <mergeCell ref="K25:L25"/>
    <mergeCell ref="E6:L6"/>
    <mergeCell ref="C7:N7"/>
    <mergeCell ref="C14:I14"/>
    <mergeCell ref="J14:P14"/>
    <mergeCell ref="C11:F11"/>
    <mergeCell ref="A10:C10"/>
    <mergeCell ref="M24:N24"/>
    <mergeCell ref="A14:B14"/>
    <mergeCell ref="A13:B13"/>
    <mergeCell ref="A11:B11"/>
    <mergeCell ref="A16:C16"/>
    <mergeCell ref="D16:L16"/>
    <mergeCell ref="M16:P16"/>
    <mergeCell ref="A21:H21"/>
    <mergeCell ref="I21:P21"/>
    <mergeCell ref="K17:L17"/>
    <mergeCell ref="M17:N17"/>
    <mergeCell ref="D17:D18"/>
    <mergeCell ref="E17:E18"/>
    <mergeCell ref="O17:P17"/>
    <mergeCell ref="F17:F18"/>
    <mergeCell ref="G17:G18"/>
    <mergeCell ref="H17:H18"/>
    <mergeCell ref="I17:I18"/>
    <mergeCell ref="J17:J18"/>
    <mergeCell ref="A24:B24"/>
    <mergeCell ref="C24:D24"/>
    <mergeCell ref="E24:F24"/>
    <mergeCell ref="I24:J24"/>
    <mergeCell ref="K24:L24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M22:N22"/>
    <mergeCell ref="M10:P10"/>
    <mergeCell ref="G12:H12"/>
    <mergeCell ref="A12:C12"/>
    <mergeCell ref="C13:I13"/>
    <mergeCell ref="J13:P13"/>
    <mergeCell ref="K10:L10"/>
    <mergeCell ref="G11:H11"/>
    <mergeCell ref="I11:P11"/>
    <mergeCell ref="E10:F10"/>
    <mergeCell ref="H10:I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opLeftCell="A34" zoomScale="90" zoomScaleNormal="90" workbookViewId="0">
      <selection activeCell="J11" sqref="J11"/>
    </sheetView>
  </sheetViews>
  <sheetFormatPr defaultRowHeight="18" customHeight="1"/>
  <cols>
    <col min="1" max="1" width="43.33203125" style="3" customWidth="1"/>
    <col min="2" max="2" width="8.6640625" style="3"/>
    <col min="3" max="3" width="13.83203125" style="3" customWidth="1"/>
    <col min="4" max="4" width="3.33203125" style="3" customWidth="1"/>
    <col min="5" max="5" width="8.6640625" style="3"/>
    <col min="6" max="6" width="3.25" style="3" customWidth="1"/>
    <col min="7" max="7" width="10" style="3" customWidth="1"/>
    <col min="8" max="16384" width="8.6640625" style="3"/>
  </cols>
  <sheetData>
    <row r="1" spans="1:10" ht="18" customHeight="1">
      <c r="G1" s="137" t="s">
        <v>329</v>
      </c>
    </row>
    <row r="2" spans="1:10" ht="18" customHeight="1">
      <c r="A2" s="12" t="s">
        <v>95</v>
      </c>
      <c r="B2" s="352" t="s">
        <v>75</v>
      </c>
      <c r="C2" s="352"/>
      <c r="D2" s="352"/>
      <c r="E2" s="352"/>
      <c r="F2" s="352"/>
      <c r="G2" s="352"/>
      <c r="H2" s="11"/>
      <c r="I2" s="11"/>
      <c r="J2" s="11"/>
    </row>
    <row r="3" spans="1:10" ht="18" customHeight="1">
      <c r="A3" s="183" t="s">
        <v>98</v>
      </c>
      <c r="B3" s="187" t="s">
        <v>76</v>
      </c>
      <c r="C3" s="345" t="s">
        <v>220</v>
      </c>
      <c r="D3" s="345"/>
      <c r="E3" s="345"/>
      <c r="F3" s="345"/>
      <c r="G3" s="345"/>
    </row>
    <row r="4" spans="1:10" ht="18" customHeight="1">
      <c r="A4" s="183" t="s">
        <v>99</v>
      </c>
      <c r="B4" s="346" t="s">
        <v>79</v>
      </c>
      <c r="C4" s="346"/>
      <c r="D4" s="15"/>
      <c r="E4" s="15" t="s">
        <v>77</v>
      </c>
      <c r="F4" s="15"/>
      <c r="G4" s="16" t="s">
        <v>78</v>
      </c>
    </row>
    <row r="5" spans="1:10" ht="18" customHeight="1">
      <c r="A5" s="184" t="s">
        <v>96</v>
      </c>
      <c r="B5" s="344" t="s">
        <v>80</v>
      </c>
      <c r="C5" s="344"/>
      <c r="D5" s="17"/>
      <c r="E5" s="17" t="s">
        <v>77</v>
      </c>
      <c r="F5" s="17"/>
      <c r="G5" s="18" t="s">
        <v>78</v>
      </c>
      <c r="H5" s="23"/>
      <c r="I5" s="23"/>
      <c r="J5" s="23"/>
    </row>
    <row r="6" spans="1:10" ht="18" customHeight="1">
      <c r="A6" s="185"/>
      <c r="B6" s="344" t="s">
        <v>81</v>
      </c>
      <c r="C6" s="344"/>
      <c r="D6" s="17"/>
      <c r="E6" s="17" t="s">
        <v>77</v>
      </c>
      <c r="F6" s="17"/>
      <c r="G6" s="18" t="s">
        <v>78</v>
      </c>
      <c r="H6" s="11"/>
      <c r="I6" s="11"/>
      <c r="J6" s="11"/>
    </row>
    <row r="7" spans="1:10" ht="18" customHeight="1">
      <c r="A7" s="185" t="s">
        <v>97</v>
      </c>
      <c r="B7" s="344" t="s">
        <v>82</v>
      </c>
      <c r="C7" s="344"/>
      <c r="D7" s="17"/>
      <c r="E7" s="17" t="s">
        <v>77</v>
      </c>
      <c r="F7" s="17"/>
      <c r="G7" s="18" t="s">
        <v>78</v>
      </c>
    </row>
    <row r="8" spans="1:10" ht="18" customHeight="1">
      <c r="A8" s="183" t="s">
        <v>100</v>
      </c>
      <c r="B8" s="344" t="s">
        <v>83</v>
      </c>
      <c r="C8" s="344"/>
      <c r="D8" s="17"/>
      <c r="E8" s="17" t="s">
        <v>77</v>
      </c>
      <c r="F8" s="17"/>
      <c r="G8" s="18" t="s">
        <v>78</v>
      </c>
    </row>
    <row r="9" spans="1:10" ht="18" customHeight="1">
      <c r="A9" s="183" t="s">
        <v>101</v>
      </c>
      <c r="B9" s="344" t="s">
        <v>88</v>
      </c>
      <c r="C9" s="344"/>
      <c r="D9" s="17"/>
      <c r="E9" s="17" t="s">
        <v>77</v>
      </c>
      <c r="F9" s="17"/>
      <c r="G9" s="18" t="s">
        <v>78</v>
      </c>
    </row>
    <row r="10" spans="1:10" ht="18" customHeight="1">
      <c r="A10" s="183" t="s">
        <v>102</v>
      </c>
      <c r="B10" s="347" t="s">
        <v>318</v>
      </c>
      <c r="C10" s="347"/>
      <c r="D10" s="347"/>
      <c r="E10" s="347"/>
      <c r="F10" s="347"/>
      <c r="G10" s="348"/>
    </row>
    <row r="11" spans="1:10" ht="18" customHeight="1">
      <c r="A11" s="183" t="s">
        <v>103</v>
      </c>
      <c r="B11" s="347" t="s">
        <v>317</v>
      </c>
      <c r="C11" s="347"/>
      <c r="D11" s="347"/>
      <c r="E11" s="347"/>
      <c r="F11" s="347"/>
      <c r="G11" s="348"/>
    </row>
    <row r="12" spans="1:10" ht="18" customHeight="1">
      <c r="A12" s="183" t="s">
        <v>104</v>
      </c>
      <c r="B12" s="17"/>
      <c r="C12" s="17"/>
      <c r="D12" s="17"/>
      <c r="E12" s="17"/>
      <c r="F12" s="17"/>
      <c r="G12" s="18"/>
    </row>
    <row r="13" spans="1:10" ht="18" customHeight="1">
      <c r="A13" s="183" t="s">
        <v>105</v>
      </c>
      <c r="B13" s="182" t="s">
        <v>23</v>
      </c>
      <c r="C13" s="347" t="s">
        <v>87</v>
      </c>
      <c r="D13" s="347"/>
      <c r="E13" s="344" t="s">
        <v>175</v>
      </c>
      <c r="F13" s="344"/>
      <c r="G13" s="349"/>
    </row>
    <row r="14" spans="1:10" ht="18" customHeight="1">
      <c r="A14" s="183" t="s">
        <v>106</v>
      </c>
      <c r="B14" s="17"/>
      <c r="C14" s="17"/>
      <c r="D14" s="17"/>
      <c r="E14" s="19"/>
      <c r="F14" s="19"/>
      <c r="G14" s="20"/>
    </row>
    <row r="15" spans="1:10" ht="18" customHeight="1">
      <c r="A15" s="183" t="s">
        <v>107</v>
      </c>
      <c r="B15" s="182" t="s">
        <v>23</v>
      </c>
      <c r="C15" s="347" t="s">
        <v>87</v>
      </c>
      <c r="D15" s="347"/>
      <c r="E15" s="344" t="s">
        <v>85</v>
      </c>
      <c r="F15" s="344"/>
      <c r="G15" s="349"/>
    </row>
    <row r="16" spans="1:10" ht="18" customHeight="1">
      <c r="A16" s="183" t="s">
        <v>108</v>
      </c>
      <c r="B16" s="17"/>
      <c r="C16" s="17"/>
      <c r="D16" s="17"/>
      <c r="E16" s="19"/>
      <c r="F16" s="19"/>
      <c r="G16" s="20"/>
    </row>
    <row r="17" spans="1:7" ht="18" customHeight="1">
      <c r="A17" s="183" t="s">
        <v>107</v>
      </c>
      <c r="B17" s="182" t="s">
        <v>23</v>
      </c>
      <c r="C17" s="347" t="s">
        <v>87</v>
      </c>
      <c r="D17" s="347"/>
      <c r="E17" s="344" t="s">
        <v>84</v>
      </c>
      <c r="F17" s="344"/>
      <c r="G17" s="349"/>
    </row>
    <row r="18" spans="1:7" ht="18" customHeight="1">
      <c r="A18" s="183" t="s">
        <v>109</v>
      </c>
      <c r="B18" s="21"/>
      <c r="C18" s="350" t="s">
        <v>86</v>
      </c>
      <c r="D18" s="350"/>
      <c r="E18" s="21"/>
      <c r="F18" s="21"/>
      <c r="G18" s="22"/>
    </row>
    <row r="19" spans="1:7" ht="18" customHeight="1">
      <c r="A19" s="183" t="s">
        <v>110</v>
      </c>
      <c r="B19" s="14" t="s">
        <v>90</v>
      </c>
      <c r="C19" s="351" t="s">
        <v>93</v>
      </c>
      <c r="D19" s="351"/>
      <c r="E19" s="351"/>
      <c r="F19" s="351"/>
      <c r="G19" s="351"/>
    </row>
    <row r="20" spans="1:7" ht="18" customHeight="1">
      <c r="A20" s="183"/>
      <c r="B20" s="346" t="s">
        <v>88</v>
      </c>
      <c r="C20" s="346"/>
      <c r="D20" s="15"/>
      <c r="E20" s="15" t="s">
        <v>77</v>
      </c>
      <c r="F20" s="15"/>
      <c r="G20" s="16" t="s">
        <v>78</v>
      </c>
    </row>
    <row r="21" spans="1:7" ht="18" customHeight="1">
      <c r="A21" s="185" t="s">
        <v>114</v>
      </c>
      <c r="B21" s="344" t="s">
        <v>89</v>
      </c>
      <c r="C21" s="344"/>
      <c r="D21" s="17"/>
      <c r="E21" s="17" t="s">
        <v>77</v>
      </c>
      <c r="F21" s="17"/>
      <c r="G21" s="18" t="s">
        <v>78</v>
      </c>
    </row>
    <row r="22" spans="1:7" ht="18" customHeight="1">
      <c r="A22" s="183" t="s">
        <v>100</v>
      </c>
      <c r="B22" s="347" t="s">
        <v>318</v>
      </c>
      <c r="C22" s="347"/>
      <c r="D22" s="347"/>
      <c r="E22" s="347"/>
      <c r="F22" s="347"/>
      <c r="G22" s="348"/>
    </row>
    <row r="23" spans="1:7" ht="18" customHeight="1">
      <c r="A23" s="183" t="s">
        <v>111</v>
      </c>
      <c r="B23" s="347" t="s">
        <v>317</v>
      </c>
      <c r="C23" s="347"/>
      <c r="D23" s="347"/>
      <c r="E23" s="347"/>
      <c r="F23" s="347"/>
      <c r="G23" s="348"/>
    </row>
    <row r="24" spans="1:7" ht="18" customHeight="1">
      <c r="A24" s="183" t="s">
        <v>102</v>
      </c>
      <c r="B24" s="17"/>
      <c r="C24" s="17"/>
      <c r="D24" s="17"/>
      <c r="E24" s="17"/>
      <c r="F24" s="17"/>
      <c r="G24" s="18"/>
    </row>
    <row r="25" spans="1:7" ht="18" customHeight="1">
      <c r="A25" s="183" t="s">
        <v>103</v>
      </c>
      <c r="B25" s="182" t="s">
        <v>23</v>
      </c>
      <c r="C25" s="347" t="s">
        <v>87</v>
      </c>
      <c r="D25" s="347"/>
      <c r="E25" s="344" t="s">
        <v>175</v>
      </c>
      <c r="F25" s="344"/>
      <c r="G25" s="349"/>
    </row>
    <row r="26" spans="1:7" ht="18" customHeight="1">
      <c r="A26" s="183" t="s">
        <v>112</v>
      </c>
      <c r="B26" s="17"/>
      <c r="C26" s="17"/>
      <c r="D26" s="17"/>
      <c r="E26" s="19"/>
      <c r="F26" s="19"/>
      <c r="G26" s="20"/>
    </row>
    <row r="27" spans="1:7" ht="18" customHeight="1">
      <c r="A27" s="183" t="s">
        <v>113</v>
      </c>
      <c r="B27" s="182" t="s">
        <v>23</v>
      </c>
      <c r="C27" s="347" t="s">
        <v>87</v>
      </c>
      <c r="D27" s="347"/>
      <c r="E27" s="344" t="s">
        <v>85</v>
      </c>
      <c r="F27" s="344"/>
      <c r="G27" s="349"/>
    </row>
    <row r="28" spans="1:7" ht="18" customHeight="1">
      <c r="A28" s="183" t="s">
        <v>106</v>
      </c>
      <c r="B28" s="17"/>
      <c r="C28" s="17"/>
      <c r="D28" s="17"/>
      <c r="E28" s="19"/>
      <c r="F28" s="19"/>
      <c r="G28" s="20"/>
    </row>
    <row r="29" spans="1:7" ht="18" customHeight="1">
      <c r="A29" s="183" t="s">
        <v>107</v>
      </c>
      <c r="B29" s="182" t="s">
        <v>23</v>
      </c>
      <c r="C29" s="347" t="s">
        <v>87</v>
      </c>
      <c r="D29" s="347"/>
      <c r="E29" s="344" t="s">
        <v>84</v>
      </c>
      <c r="F29" s="344"/>
      <c r="G29" s="349"/>
    </row>
    <row r="30" spans="1:7" ht="18" customHeight="1">
      <c r="A30" s="183" t="s">
        <v>108</v>
      </c>
      <c r="B30" s="21"/>
      <c r="C30" s="350" t="s">
        <v>86</v>
      </c>
      <c r="D30" s="350"/>
      <c r="E30" s="21"/>
      <c r="F30" s="21"/>
      <c r="G30" s="22"/>
    </row>
    <row r="31" spans="1:7" ht="18" customHeight="1">
      <c r="A31" s="183" t="s">
        <v>107</v>
      </c>
      <c r="B31" s="14" t="s">
        <v>92</v>
      </c>
      <c r="C31" s="351" t="s">
        <v>94</v>
      </c>
      <c r="D31" s="351"/>
      <c r="E31" s="351"/>
      <c r="F31" s="351"/>
      <c r="G31" s="351"/>
    </row>
    <row r="32" spans="1:7" ht="18" customHeight="1">
      <c r="A32" s="183" t="s">
        <v>109</v>
      </c>
      <c r="B32" s="346" t="s">
        <v>91</v>
      </c>
      <c r="C32" s="346"/>
      <c r="D32" s="15"/>
      <c r="E32" s="15" t="s">
        <v>77</v>
      </c>
      <c r="F32" s="15"/>
      <c r="G32" s="16" t="s">
        <v>78</v>
      </c>
    </row>
    <row r="33" spans="1:7" ht="18" customHeight="1">
      <c r="A33" s="183" t="s">
        <v>110</v>
      </c>
      <c r="B33" s="347" t="s">
        <v>318</v>
      </c>
      <c r="C33" s="347"/>
      <c r="D33" s="347"/>
      <c r="E33" s="347"/>
      <c r="F33" s="347"/>
      <c r="G33" s="348"/>
    </row>
    <row r="34" spans="1:7" ht="18" customHeight="1">
      <c r="A34" s="183"/>
      <c r="B34" s="347" t="s">
        <v>317</v>
      </c>
      <c r="C34" s="347"/>
      <c r="D34" s="347"/>
      <c r="E34" s="347"/>
      <c r="F34" s="347"/>
      <c r="G34" s="348"/>
    </row>
    <row r="35" spans="1:7" ht="18" customHeight="1">
      <c r="A35" s="183"/>
      <c r="B35" s="17"/>
      <c r="C35" s="17"/>
      <c r="D35" s="17"/>
      <c r="E35" s="17"/>
      <c r="F35" s="17"/>
      <c r="G35" s="18"/>
    </row>
    <row r="36" spans="1:7" ht="18" customHeight="1">
      <c r="A36" s="183"/>
      <c r="B36" s="182" t="s">
        <v>23</v>
      </c>
      <c r="C36" s="347" t="s">
        <v>87</v>
      </c>
      <c r="D36" s="347"/>
      <c r="E36" s="344" t="s">
        <v>175</v>
      </c>
      <c r="F36" s="344"/>
      <c r="G36" s="349"/>
    </row>
    <row r="37" spans="1:7" ht="18" customHeight="1">
      <c r="A37" s="183"/>
      <c r="B37" s="17"/>
      <c r="C37" s="17"/>
      <c r="D37" s="17"/>
      <c r="E37" s="19"/>
      <c r="F37" s="19"/>
      <c r="G37" s="20"/>
    </row>
    <row r="38" spans="1:7" ht="18" customHeight="1">
      <c r="A38" s="183"/>
      <c r="B38" s="182" t="s">
        <v>23</v>
      </c>
      <c r="C38" s="347" t="s">
        <v>87</v>
      </c>
      <c r="D38" s="347"/>
      <c r="E38" s="344" t="s">
        <v>85</v>
      </c>
      <c r="F38" s="344"/>
      <c r="G38" s="349"/>
    </row>
    <row r="39" spans="1:7" ht="18" customHeight="1">
      <c r="A39" s="183"/>
      <c r="B39" s="17"/>
      <c r="C39" s="17"/>
      <c r="D39" s="17"/>
      <c r="E39" s="19"/>
      <c r="F39" s="19"/>
      <c r="G39" s="20"/>
    </row>
    <row r="40" spans="1:7" ht="18" customHeight="1">
      <c r="A40" s="183"/>
      <c r="B40" s="182" t="s">
        <v>23</v>
      </c>
      <c r="C40" s="347" t="s">
        <v>87</v>
      </c>
      <c r="D40" s="347"/>
      <c r="E40" s="344" t="s">
        <v>84</v>
      </c>
      <c r="F40" s="344"/>
      <c r="G40" s="349"/>
    </row>
    <row r="41" spans="1:7" ht="18" customHeight="1">
      <c r="A41" s="186"/>
      <c r="B41" s="21"/>
      <c r="C41" s="350" t="s">
        <v>86</v>
      </c>
      <c r="D41" s="350"/>
      <c r="E41" s="21"/>
      <c r="F41" s="21"/>
      <c r="G41" s="22"/>
    </row>
  </sheetData>
  <mergeCells count="40">
    <mergeCell ref="C40:D40"/>
    <mergeCell ref="E40:G40"/>
    <mergeCell ref="C41:D41"/>
    <mergeCell ref="B2:G2"/>
    <mergeCell ref="B33:G33"/>
    <mergeCell ref="B34:G34"/>
    <mergeCell ref="C36:D36"/>
    <mergeCell ref="E36:G36"/>
    <mergeCell ref="C38:D38"/>
    <mergeCell ref="E38:G38"/>
    <mergeCell ref="C29:D29"/>
    <mergeCell ref="E29:G29"/>
    <mergeCell ref="C30:D30"/>
    <mergeCell ref="C31:G31"/>
    <mergeCell ref="B32:C32"/>
    <mergeCell ref="B21:C21"/>
    <mergeCell ref="B22:G22"/>
    <mergeCell ref="B23:G23"/>
    <mergeCell ref="C25:D25"/>
    <mergeCell ref="E25:G25"/>
    <mergeCell ref="C27:D27"/>
    <mergeCell ref="E27:G27"/>
    <mergeCell ref="B20:C20"/>
    <mergeCell ref="B9:C9"/>
    <mergeCell ref="B10:G10"/>
    <mergeCell ref="B11:G11"/>
    <mergeCell ref="E13:G13"/>
    <mergeCell ref="E15:G15"/>
    <mergeCell ref="E17:G17"/>
    <mergeCell ref="C18:D18"/>
    <mergeCell ref="C13:D13"/>
    <mergeCell ref="C15:D15"/>
    <mergeCell ref="C17:D17"/>
    <mergeCell ref="C19:G19"/>
    <mergeCell ref="B8:C8"/>
    <mergeCell ref="C3:G3"/>
    <mergeCell ref="B4:C4"/>
    <mergeCell ref="B5:C5"/>
    <mergeCell ref="B6:C6"/>
    <mergeCell ref="B7:C7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zoomScale="90" zoomScaleNormal="90" workbookViewId="0">
      <selection activeCell="F1" sqref="F1"/>
    </sheetView>
  </sheetViews>
  <sheetFormatPr defaultRowHeight="18" customHeight="1"/>
  <cols>
    <col min="1" max="1" width="8.6640625" style="1"/>
    <col min="2" max="2" width="12.83203125" style="1" customWidth="1"/>
    <col min="3" max="3" width="27.4140625" style="1" customWidth="1"/>
    <col min="4" max="4" width="23.83203125" style="1" customWidth="1"/>
    <col min="5" max="5" width="7.58203125" style="1" customWidth="1"/>
    <col min="6" max="6" width="10.9140625" style="1" customWidth="1"/>
    <col min="7" max="16384" width="8.6640625" style="1"/>
  </cols>
  <sheetData>
    <row r="1" spans="1:6" ht="18" customHeight="1">
      <c r="F1" s="137" t="s">
        <v>36</v>
      </c>
    </row>
    <row r="2" spans="1:6" ht="18" customHeight="1">
      <c r="A2" s="3"/>
      <c r="B2" s="353" t="s">
        <v>43</v>
      </c>
      <c r="C2" s="353"/>
      <c r="D2" s="353"/>
      <c r="E2" s="353"/>
      <c r="F2" s="3"/>
    </row>
    <row r="3" spans="1:6" ht="18" customHeight="1">
      <c r="A3" s="6" t="s">
        <v>38</v>
      </c>
      <c r="B3" s="6" t="s">
        <v>39</v>
      </c>
      <c r="C3" s="355" t="s">
        <v>40</v>
      </c>
      <c r="D3" s="355"/>
      <c r="E3" s="6" t="s">
        <v>41</v>
      </c>
      <c r="F3" s="6" t="s">
        <v>42</v>
      </c>
    </row>
    <row r="4" spans="1:6" ht="18" customHeight="1">
      <c r="A4" s="7"/>
      <c r="B4" s="7"/>
      <c r="C4" s="356"/>
      <c r="D4" s="356"/>
      <c r="E4" s="7"/>
      <c r="F4" s="7"/>
    </row>
    <row r="5" spans="1:6" ht="18" customHeight="1">
      <c r="A5" s="8"/>
      <c r="B5" s="8"/>
      <c r="C5" s="357"/>
      <c r="D5" s="357"/>
      <c r="E5" s="8"/>
      <c r="F5" s="8"/>
    </row>
    <row r="6" spans="1:6" ht="18" customHeight="1">
      <c r="A6" s="8"/>
      <c r="B6" s="8"/>
      <c r="C6" s="357"/>
      <c r="D6" s="357"/>
      <c r="E6" s="8"/>
      <c r="F6" s="8"/>
    </row>
    <row r="7" spans="1:6" ht="18" customHeight="1">
      <c r="A7" s="8"/>
      <c r="B7" s="8"/>
      <c r="C7" s="357"/>
      <c r="D7" s="357"/>
      <c r="E7" s="8"/>
      <c r="F7" s="8"/>
    </row>
    <row r="8" spans="1:6" ht="18" customHeight="1">
      <c r="A8" s="8"/>
      <c r="B8" s="8"/>
      <c r="C8" s="358" t="s">
        <v>295</v>
      </c>
      <c r="D8" s="359"/>
      <c r="E8" s="8"/>
      <c r="F8" s="8"/>
    </row>
    <row r="9" spans="1:6" ht="18" customHeight="1">
      <c r="A9" s="8"/>
      <c r="B9" s="8"/>
      <c r="C9" s="357"/>
      <c r="D9" s="357"/>
      <c r="E9" s="8"/>
      <c r="F9" s="8"/>
    </row>
    <row r="10" spans="1:6" ht="18" customHeight="1">
      <c r="A10" s="8"/>
      <c r="B10" s="8"/>
      <c r="C10" s="357"/>
      <c r="D10" s="357"/>
      <c r="E10" s="8"/>
      <c r="F10" s="8"/>
    </row>
    <row r="11" spans="1:6" ht="18" customHeight="1">
      <c r="A11" s="8"/>
      <c r="B11" s="8"/>
      <c r="C11" s="357"/>
      <c r="D11" s="357"/>
      <c r="E11" s="8"/>
      <c r="F11" s="8"/>
    </row>
    <row r="12" spans="1:6" ht="18" customHeight="1">
      <c r="A12" s="8"/>
      <c r="B12" s="8"/>
      <c r="C12" s="357"/>
      <c r="D12" s="357"/>
      <c r="E12" s="8"/>
      <c r="F12" s="8"/>
    </row>
    <row r="13" spans="1:6" ht="18" customHeight="1">
      <c r="A13" s="8"/>
      <c r="B13" s="8"/>
      <c r="C13" s="357"/>
      <c r="D13" s="357"/>
      <c r="E13" s="8"/>
      <c r="F13" s="8"/>
    </row>
    <row r="14" spans="1:6" ht="18" customHeight="1">
      <c r="A14" s="8"/>
      <c r="B14" s="8"/>
      <c r="C14" s="357"/>
      <c r="D14" s="357"/>
      <c r="E14" s="8"/>
      <c r="F14" s="8"/>
    </row>
    <row r="15" spans="1:6" ht="18" customHeight="1">
      <c r="A15" s="8"/>
      <c r="B15" s="8"/>
      <c r="C15" s="357"/>
      <c r="D15" s="357"/>
      <c r="E15" s="8"/>
      <c r="F15" s="8"/>
    </row>
    <row r="16" spans="1:6" ht="18" customHeight="1">
      <c r="A16" s="8"/>
      <c r="B16" s="8"/>
      <c r="C16" s="357"/>
      <c r="D16" s="357"/>
      <c r="E16" s="8"/>
      <c r="F16" s="8"/>
    </row>
    <row r="17" spans="1:6" ht="18" customHeight="1">
      <c r="A17" s="9"/>
      <c r="B17" s="9"/>
      <c r="C17" s="360"/>
      <c r="D17" s="360"/>
      <c r="E17" s="9"/>
      <c r="F17" s="9"/>
    </row>
    <row r="19" spans="1:6" ht="18" customHeight="1">
      <c r="A19" s="4" t="s">
        <v>42</v>
      </c>
      <c r="B19" s="354" t="s">
        <v>46</v>
      </c>
      <c r="C19" s="354"/>
      <c r="D19" s="354"/>
      <c r="E19" s="354"/>
      <c r="F19" s="354"/>
    </row>
    <row r="20" spans="1:6" ht="18" customHeight="1">
      <c r="B20" s="354" t="s">
        <v>47</v>
      </c>
      <c r="C20" s="354"/>
      <c r="D20" s="354"/>
      <c r="E20" s="354"/>
      <c r="F20" s="354"/>
    </row>
    <row r="24" spans="1:6" ht="18" customHeight="1">
      <c r="C24" s="5" t="s">
        <v>23</v>
      </c>
      <c r="D24" s="3"/>
    </row>
    <row r="25" spans="1:6" ht="18" customHeight="1">
      <c r="C25" s="5" t="s">
        <v>207</v>
      </c>
      <c r="D25" s="137" t="str">
        <f>ข้อมูลพื้นฐาน!B19</f>
        <v>นาย</v>
      </c>
      <c r="E25" s="3" t="s">
        <v>208</v>
      </c>
    </row>
    <row r="26" spans="1:6" ht="18" customHeight="1">
      <c r="D26" s="4" t="s">
        <v>44</v>
      </c>
    </row>
    <row r="30" spans="1:6" ht="18" customHeight="1">
      <c r="D30" s="3" t="s">
        <v>45</v>
      </c>
    </row>
    <row r="31" spans="1:6" ht="18" customHeight="1">
      <c r="D31" s="3"/>
    </row>
    <row r="33" spans="3:5" ht="18" customHeight="1">
      <c r="C33" s="5" t="s">
        <v>23</v>
      </c>
      <c r="D33" s="3"/>
    </row>
    <row r="34" spans="3:5" ht="18" customHeight="1">
      <c r="C34" s="5" t="s">
        <v>207</v>
      </c>
      <c r="D34" s="137" t="str">
        <f>ข้อมูลพื้นฐาน!B25</f>
        <v>นายจิรายุทธ  อักษรพิมพ์</v>
      </c>
      <c r="E34" s="3" t="s">
        <v>208</v>
      </c>
    </row>
    <row r="35" spans="3:5" ht="18" customHeight="1">
      <c r="D35" s="3" t="s">
        <v>30</v>
      </c>
    </row>
    <row r="36" spans="3:5" ht="18" customHeight="1">
      <c r="D36" s="4" t="s">
        <v>31</v>
      </c>
    </row>
  </sheetData>
  <mergeCells count="18">
    <mergeCell ref="C14:D14"/>
    <mergeCell ref="C15:D15"/>
    <mergeCell ref="B2:E2"/>
    <mergeCell ref="B19:F19"/>
    <mergeCell ref="B20:F20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0:D10"/>
    <mergeCell ref="C11:D11"/>
    <mergeCell ref="C12:D12"/>
    <mergeCell ref="C13:D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zoomScale="90" zoomScaleNormal="90" workbookViewId="0">
      <selection activeCell="D11" sqref="D11"/>
    </sheetView>
  </sheetViews>
  <sheetFormatPr defaultRowHeight="18" customHeight="1"/>
  <cols>
    <col min="1" max="1" width="89.75" style="300" customWidth="1"/>
    <col min="2" max="16384" width="8.6640625" style="300"/>
  </cols>
  <sheetData>
    <row r="1" spans="1:10" ht="18" customHeight="1">
      <c r="A1" s="299" t="s">
        <v>154</v>
      </c>
      <c r="J1" s="301"/>
    </row>
    <row r="2" spans="1:10" ht="18" customHeight="1">
      <c r="A2" s="302" t="s">
        <v>37</v>
      </c>
      <c r="B2" s="303"/>
      <c r="C2" s="303"/>
      <c r="D2" s="303"/>
      <c r="E2" s="303"/>
      <c r="F2" s="303"/>
      <c r="G2" s="303"/>
      <c r="H2" s="303"/>
      <c r="I2" s="303"/>
      <c r="J2" s="303"/>
    </row>
    <row r="3" spans="1:10" ht="18" customHeight="1">
      <c r="A3" s="24" t="s">
        <v>350</v>
      </c>
    </row>
    <row r="4" spans="1:10" ht="18" customHeight="1">
      <c r="A4" s="25" t="s">
        <v>351</v>
      </c>
    </row>
    <row r="5" spans="1:10" ht="18" customHeight="1">
      <c r="A5" s="25" t="s">
        <v>352</v>
      </c>
    </row>
    <row r="6" spans="1:10" ht="18" customHeight="1">
      <c r="A6" s="290" t="s">
        <v>353</v>
      </c>
    </row>
    <row r="7" spans="1:10" ht="18" customHeight="1">
      <c r="A7" s="297" t="s">
        <v>354</v>
      </c>
    </row>
    <row r="8" spans="1:10" ht="18" customHeight="1">
      <c r="A8" s="25" t="s">
        <v>355</v>
      </c>
    </row>
    <row r="9" spans="1:10" ht="18" customHeight="1">
      <c r="A9" s="298" t="s">
        <v>377</v>
      </c>
    </row>
    <row r="10" spans="1:10" ht="18" customHeight="1">
      <c r="A10" s="290" t="s">
        <v>356</v>
      </c>
    </row>
    <row r="11" spans="1:10" ht="18" customHeight="1">
      <c r="A11" s="25" t="s">
        <v>357</v>
      </c>
    </row>
    <row r="12" spans="1:10" ht="18" customHeight="1">
      <c r="A12" s="290" t="s">
        <v>358</v>
      </c>
    </row>
    <row r="13" spans="1:10" ht="18" customHeight="1">
      <c r="A13" s="291" t="s">
        <v>359</v>
      </c>
    </row>
    <row r="14" spans="1:10" ht="18" customHeight="1">
      <c r="A14" s="25" t="s">
        <v>360</v>
      </c>
    </row>
    <row r="15" spans="1:10" ht="18" customHeight="1">
      <c r="A15" s="25" t="s">
        <v>361</v>
      </c>
    </row>
    <row r="16" spans="1:10" ht="18" customHeight="1">
      <c r="A16" s="295" t="s">
        <v>362</v>
      </c>
    </row>
    <row r="17" spans="1:1" ht="18" customHeight="1">
      <c r="A17" s="295" t="s">
        <v>363</v>
      </c>
    </row>
    <row r="18" spans="1:1" ht="18" customHeight="1">
      <c r="A18" s="295" t="s">
        <v>364</v>
      </c>
    </row>
    <row r="19" spans="1:1" ht="18" customHeight="1">
      <c r="A19" s="295" t="s">
        <v>365</v>
      </c>
    </row>
    <row r="20" spans="1:1" ht="18" customHeight="1">
      <c r="A20" s="295" t="s">
        <v>366</v>
      </c>
    </row>
    <row r="21" spans="1:1" ht="18" customHeight="1">
      <c r="A21" s="296" t="s">
        <v>367</v>
      </c>
    </row>
    <row r="22" spans="1:1" ht="18" customHeight="1">
      <c r="A22" s="25"/>
    </row>
    <row r="23" spans="1:1" ht="18" customHeight="1">
      <c r="A23" s="25"/>
    </row>
    <row r="24" spans="1:1" ht="18" customHeight="1">
      <c r="A24" s="25"/>
    </row>
    <row r="25" spans="1:1" ht="18" customHeight="1">
      <c r="A25" s="25"/>
    </row>
    <row r="26" spans="1:1" ht="18" customHeight="1">
      <c r="A26" s="25"/>
    </row>
    <row r="27" spans="1:1" ht="18" customHeight="1">
      <c r="A27" s="25"/>
    </row>
    <row r="28" spans="1:1" ht="18" customHeight="1">
      <c r="A28" s="25"/>
    </row>
    <row r="29" spans="1:1" ht="18" customHeight="1">
      <c r="A29" s="25"/>
    </row>
    <row r="30" spans="1:1" ht="18" customHeight="1">
      <c r="A30" s="25"/>
    </row>
    <row r="31" spans="1:1" ht="18" customHeight="1">
      <c r="A31" s="25"/>
    </row>
    <row r="32" spans="1:1" ht="18" customHeight="1">
      <c r="A32" s="25"/>
    </row>
    <row r="33" spans="1:1" ht="18" customHeight="1">
      <c r="A33" s="25"/>
    </row>
    <row r="34" spans="1:1" ht="18" customHeight="1">
      <c r="A34" s="25"/>
    </row>
    <row r="35" spans="1:1" ht="18" customHeight="1">
      <c r="A35" s="25"/>
    </row>
    <row r="36" spans="1:1" ht="18" customHeight="1">
      <c r="A36" s="25"/>
    </row>
    <row r="37" spans="1:1" ht="18" customHeight="1">
      <c r="A37" s="26"/>
    </row>
  </sheetData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="90" zoomScaleNormal="90" workbookViewId="0">
      <selection activeCell="O15" sqref="O15"/>
    </sheetView>
  </sheetViews>
  <sheetFormatPr defaultRowHeight="18" customHeight="1"/>
  <cols>
    <col min="1" max="1" width="6.33203125" style="3" customWidth="1"/>
    <col min="2" max="2" width="29.83203125" style="3" customWidth="1"/>
    <col min="3" max="7" width="7.58203125" style="3" customWidth="1"/>
    <col min="8" max="16384" width="8.6640625" style="3"/>
  </cols>
  <sheetData>
    <row r="1" spans="1:9" ht="18" customHeight="1">
      <c r="I1" s="137" t="s">
        <v>155</v>
      </c>
    </row>
    <row r="2" spans="1:9" ht="18" customHeight="1">
      <c r="B2" s="353" t="s">
        <v>58</v>
      </c>
      <c r="C2" s="353"/>
      <c r="D2" s="353"/>
      <c r="E2" s="353"/>
      <c r="F2" s="353"/>
      <c r="G2" s="353"/>
      <c r="H2" s="353"/>
    </row>
    <row r="3" spans="1:9" ht="18" customHeight="1">
      <c r="A3" s="361" t="s">
        <v>48</v>
      </c>
      <c r="B3" s="355" t="s">
        <v>49</v>
      </c>
      <c r="C3" s="361" t="s">
        <v>50</v>
      </c>
      <c r="D3" s="355" t="s">
        <v>41</v>
      </c>
      <c r="E3" s="364" t="s">
        <v>174</v>
      </c>
      <c r="F3" s="365"/>
      <c r="G3" s="27">
        <f>ข้อมูลพื้นฐาน!B16</f>
        <v>90</v>
      </c>
      <c r="H3" s="27" t="s">
        <v>173</v>
      </c>
      <c r="I3" s="28">
        <f>ข้อมูลพื้นฐาน!B17</f>
        <v>10</v>
      </c>
    </row>
    <row r="4" spans="1:9" ht="18" customHeight="1">
      <c r="A4" s="363"/>
      <c r="B4" s="355"/>
      <c r="C4" s="363"/>
      <c r="D4" s="355"/>
      <c r="E4" s="355" t="s">
        <v>56</v>
      </c>
      <c r="F4" s="355"/>
      <c r="G4" s="355"/>
      <c r="H4" s="127" t="s">
        <v>54</v>
      </c>
      <c r="I4" s="361" t="s">
        <v>21</v>
      </c>
    </row>
    <row r="5" spans="1:9" ht="18" customHeight="1">
      <c r="A5" s="362"/>
      <c r="B5" s="355"/>
      <c r="C5" s="128" t="s">
        <v>57</v>
      </c>
      <c r="D5" s="355"/>
      <c r="E5" s="126" t="s">
        <v>51</v>
      </c>
      <c r="F5" s="126" t="s">
        <v>52</v>
      </c>
      <c r="G5" s="126" t="s">
        <v>53</v>
      </c>
      <c r="H5" s="128" t="s">
        <v>55</v>
      </c>
      <c r="I5" s="362"/>
    </row>
    <row r="6" spans="1:9" ht="18" customHeight="1">
      <c r="A6" s="307">
        <v>1</v>
      </c>
      <c r="B6" s="308" t="s">
        <v>368</v>
      </c>
      <c r="C6" s="304">
        <v>3</v>
      </c>
      <c r="D6" s="304">
        <v>13</v>
      </c>
      <c r="E6" s="304">
        <v>10</v>
      </c>
      <c r="F6" s="304">
        <v>3</v>
      </c>
      <c r="G6" s="304" t="s">
        <v>369</v>
      </c>
      <c r="H6" s="304" t="s">
        <v>369</v>
      </c>
      <c r="I6" s="292">
        <f>SUM(E6:H6)</f>
        <v>13</v>
      </c>
    </row>
    <row r="7" spans="1:9" ht="18" customHeight="1">
      <c r="A7" s="309">
        <v>2</v>
      </c>
      <c r="B7" s="310" t="s">
        <v>370</v>
      </c>
      <c r="C7" s="305">
        <v>2</v>
      </c>
      <c r="D7" s="305">
        <v>13</v>
      </c>
      <c r="E7" s="305">
        <v>10</v>
      </c>
      <c r="F7" s="305">
        <v>3</v>
      </c>
      <c r="G7" s="305" t="s">
        <v>369</v>
      </c>
      <c r="H7" s="305" t="s">
        <v>369</v>
      </c>
      <c r="I7" s="293">
        <f>SUM(E7:H7)</f>
        <v>13</v>
      </c>
    </row>
    <row r="8" spans="1:9" ht="18" customHeight="1">
      <c r="A8" s="309">
        <v>3</v>
      </c>
      <c r="B8" s="311" t="s">
        <v>371</v>
      </c>
      <c r="C8" s="305"/>
      <c r="D8" s="305"/>
      <c r="E8" s="305"/>
      <c r="F8" s="305"/>
      <c r="G8" s="305"/>
      <c r="H8" s="306"/>
      <c r="I8" s="293"/>
    </row>
    <row r="9" spans="1:9" ht="18" customHeight="1">
      <c r="A9" s="309"/>
      <c r="B9" s="310" t="s">
        <v>372</v>
      </c>
      <c r="C9" s="305">
        <v>4</v>
      </c>
      <c r="D9" s="305">
        <v>24</v>
      </c>
      <c r="E9" s="305">
        <v>20</v>
      </c>
      <c r="F9" s="305">
        <v>4</v>
      </c>
      <c r="G9" s="305" t="s">
        <v>369</v>
      </c>
      <c r="H9" s="305" t="s">
        <v>369</v>
      </c>
      <c r="I9" s="293">
        <f t="shared" ref="I9:I12" si="0">SUM(E9:H9)</f>
        <v>24</v>
      </c>
    </row>
    <row r="10" spans="1:9" ht="18" customHeight="1">
      <c r="A10" s="309"/>
      <c r="B10" s="312" t="s">
        <v>304</v>
      </c>
      <c r="C10" s="305">
        <v>1</v>
      </c>
      <c r="D10" s="305" t="s">
        <v>369</v>
      </c>
      <c r="E10" s="305"/>
      <c r="F10" s="305"/>
      <c r="G10" s="305"/>
      <c r="H10" s="305"/>
      <c r="I10" s="293"/>
    </row>
    <row r="11" spans="1:9" ht="18" customHeight="1">
      <c r="A11" s="309">
        <v>4</v>
      </c>
      <c r="B11" s="311" t="s">
        <v>373</v>
      </c>
      <c r="C11" s="305">
        <v>3</v>
      </c>
      <c r="D11" s="305">
        <v>20</v>
      </c>
      <c r="E11" s="305" t="s">
        <v>369</v>
      </c>
      <c r="F11" s="305"/>
      <c r="G11" s="305">
        <v>15</v>
      </c>
      <c r="H11" s="305">
        <v>5</v>
      </c>
      <c r="I11" s="293">
        <f t="shared" si="0"/>
        <v>20</v>
      </c>
    </row>
    <row r="12" spans="1:9" ht="18" customHeight="1">
      <c r="A12" s="309">
        <v>5</v>
      </c>
      <c r="B12" s="310" t="s">
        <v>374</v>
      </c>
      <c r="C12" s="305">
        <v>6</v>
      </c>
      <c r="D12" s="305">
        <v>30</v>
      </c>
      <c r="E12" s="305" t="s">
        <v>369</v>
      </c>
      <c r="F12" s="305"/>
      <c r="G12" s="305">
        <v>25</v>
      </c>
      <c r="H12" s="305">
        <v>5</v>
      </c>
      <c r="I12" s="293">
        <f t="shared" si="0"/>
        <v>30</v>
      </c>
    </row>
    <row r="13" spans="1:9" ht="18" customHeight="1">
      <c r="A13" s="309"/>
      <c r="B13" s="312" t="s">
        <v>305</v>
      </c>
      <c r="C13" s="305">
        <v>1</v>
      </c>
      <c r="D13" s="305" t="s">
        <v>369</v>
      </c>
      <c r="E13" s="305"/>
      <c r="F13" s="305"/>
      <c r="G13" s="305"/>
      <c r="H13" s="305" t="s">
        <v>369</v>
      </c>
      <c r="I13" s="294"/>
    </row>
    <row r="14" spans="1:9" ht="18" customHeight="1">
      <c r="A14" s="167"/>
      <c r="B14" s="165"/>
      <c r="C14" s="167"/>
      <c r="D14" s="167"/>
      <c r="E14" s="167"/>
      <c r="F14" s="167"/>
      <c r="G14" s="167"/>
      <c r="H14" s="167"/>
      <c r="I14" s="167"/>
    </row>
    <row r="15" spans="1:9" ht="18" customHeight="1">
      <c r="A15" s="167"/>
      <c r="B15" s="165"/>
      <c r="C15" s="167"/>
      <c r="D15" s="167"/>
      <c r="E15" s="167"/>
      <c r="F15" s="167"/>
      <c r="G15" s="167"/>
      <c r="H15" s="167"/>
      <c r="I15" s="167"/>
    </row>
    <row r="16" spans="1:9" ht="18" customHeight="1">
      <c r="A16" s="167"/>
      <c r="B16" s="165"/>
      <c r="C16" s="167"/>
      <c r="D16" s="167"/>
      <c r="E16" s="167"/>
      <c r="F16" s="167"/>
      <c r="G16" s="167"/>
      <c r="H16" s="167"/>
      <c r="I16" s="167"/>
    </row>
    <row r="17" spans="1:9" ht="18" customHeight="1">
      <c r="A17" s="167"/>
      <c r="B17" s="165"/>
      <c r="C17" s="167"/>
      <c r="D17" s="167"/>
      <c r="E17" s="167"/>
      <c r="F17" s="167"/>
      <c r="G17" s="167"/>
      <c r="H17" s="167"/>
      <c r="I17" s="167"/>
    </row>
    <row r="18" spans="1:9" ht="18" customHeight="1">
      <c r="A18" s="167"/>
      <c r="B18" s="165"/>
      <c r="C18" s="167"/>
      <c r="D18" s="167"/>
      <c r="E18" s="167"/>
      <c r="F18" s="167"/>
      <c r="G18" s="167"/>
      <c r="H18" s="167"/>
      <c r="I18" s="167"/>
    </row>
    <row r="19" spans="1:9" ht="18" customHeight="1">
      <c r="A19" s="167"/>
      <c r="B19" s="165"/>
      <c r="C19" s="167"/>
      <c r="D19" s="167"/>
      <c r="E19" s="167"/>
      <c r="F19" s="167"/>
      <c r="G19" s="167"/>
      <c r="H19" s="167"/>
      <c r="I19" s="167"/>
    </row>
    <row r="20" spans="1:9" ht="18" customHeight="1">
      <c r="A20" s="167"/>
      <c r="B20" s="165"/>
      <c r="C20" s="167"/>
      <c r="D20" s="167"/>
      <c r="E20" s="167"/>
      <c r="F20" s="167"/>
      <c r="G20" s="167"/>
      <c r="H20" s="167"/>
      <c r="I20" s="167"/>
    </row>
    <row r="21" spans="1:9" ht="18" customHeight="1">
      <c r="A21" s="167"/>
      <c r="B21" s="165"/>
      <c r="C21" s="167"/>
      <c r="D21" s="167"/>
      <c r="E21" s="167"/>
      <c r="F21" s="167"/>
      <c r="G21" s="167"/>
      <c r="H21" s="167"/>
      <c r="I21" s="167"/>
    </row>
    <row r="22" spans="1:9" ht="18" customHeight="1">
      <c r="A22" s="167"/>
      <c r="B22" s="165"/>
      <c r="C22" s="167"/>
      <c r="D22" s="167"/>
      <c r="E22" s="167"/>
      <c r="F22" s="167"/>
      <c r="G22" s="167"/>
      <c r="H22" s="167"/>
      <c r="I22" s="167"/>
    </row>
    <row r="23" spans="1:9" ht="18" customHeight="1">
      <c r="A23" s="167"/>
      <c r="B23" s="165"/>
      <c r="C23" s="167"/>
      <c r="D23" s="167"/>
      <c r="E23" s="167"/>
      <c r="F23" s="167"/>
      <c r="G23" s="167"/>
      <c r="H23" s="167"/>
      <c r="I23" s="167"/>
    </row>
    <row r="24" spans="1:9" ht="18" customHeight="1">
      <c r="A24" s="167"/>
      <c r="B24" s="165"/>
      <c r="C24" s="167"/>
      <c r="D24" s="167"/>
      <c r="E24" s="167"/>
      <c r="F24" s="167"/>
      <c r="G24" s="167"/>
      <c r="H24" s="167"/>
      <c r="I24" s="167"/>
    </row>
    <row r="25" spans="1:9" ht="18" customHeight="1">
      <c r="A25" s="167"/>
      <c r="B25" s="165"/>
      <c r="C25" s="167"/>
      <c r="D25" s="167"/>
      <c r="E25" s="167"/>
      <c r="F25" s="167"/>
      <c r="G25" s="167"/>
      <c r="H25" s="167"/>
      <c r="I25" s="167"/>
    </row>
    <row r="26" spans="1:9" ht="18" customHeight="1">
      <c r="A26" s="167"/>
      <c r="B26" s="165"/>
      <c r="C26" s="167"/>
      <c r="D26" s="167"/>
      <c r="E26" s="167"/>
      <c r="F26" s="167"/>
      <c r="G26" s="167"/>
      <c r="H26" s="167"/>
      <c r="I26" s="167"/>
    </row>
    <row r="27" spans="1:9" ht="18" customHeight="1">
      <c r="A27" s="167"/>
      <c r="B27" s="165"/>
      <c r="C27" s="167"/>
      <c r="D27" s="167"/>
      <c r="E27" s="167"/>
      <c r="F27" s="167"/>
      <c r="G27" s="167"/>
      <c r="H27" s="167"/>
      <c r="I27" s="167"/>
    </row>
    <row r="28" spans="1:9" ht="18" customHeight="1">
      <c r="A28" s="167"/>
      <c r="B28" s="165"/>
      <c r="C28" s="167"/>
      <c r="D28" s="167"/>
      <c r="E28" s="167"/>
      <c r="F28" s="167"/>
      <c r="G28" s="167"/>
      <c r="H28" s="167"/>
      <c r="I28" s="167"/>
    </row>
    <row r="29" spans="1:9" ht="18" customHeight="1">
      <c r="A29" s="167"/>
      <c r="B29" s="165"/>
      <c r="C29" s="167"/>
      <c r="D29" s="167"/>
      <c r="E29" s="167"/>
      <c r="F29" s="167"/>
      <c r="G29" s="167"/>
      <c r="H29" s="167"/>
      <c r="I29" s="167"/>
    </row>
    <row r="30" spans="1:9" ht="18" customHeight="1">
      <c r="A30" s="167"/>
      <c r="B30" s="165"/>
      <c r="C30" s="167"/>
      <c r="D30" s="167"/>
      <c r="E30" s="167"/>
      <c r="F30" s="167"/>
      <c r="G30" s="167"/>
      <c r="H30" s="167"/>
      <c r="I30" s="167"/>
    </row>
    <row r="31" spans="1:9" ht="18" customHeight="1">
      <c r="A31" s="167"/>
      <c r="B31" s="165"/>
      <c r="C31" s="167"/>
      <c r="D31" s="167"/>
      <c r="E31" s="167"/>
      <c r="F31" s="167"/>
      <c r="G31" s="167"/>
      <c r="H31" s="167"/>
      <c r="I31" s="167"/>
    </row>
    <row r="32" spans="1:9" ht="18" customHeight="1">
      <c r="A32" s="167"/>
      <c r="B32" s="165"/>
      <c r="C32" s="167"/>
      <c r="D32" s="167"/>
      <c r="E32" s="167"/>
      <c r="F32" s="167"/>
      <c r="G32" s="167"/>
      <c r="H32" s="167"/>
      <c r="I32" s="167"/>
    </row>
    <row r="33" spans="1:9" ht="18" customHeight="1">
      <c r="A33" s="168"/>
      <c r="B33" s="166"/>
      <c r="C33" s="168"/>
      <c r="D33" s="168"/>
      <c r="E33" s="168"/>
      <c r="F33" s="168"/>
      <c r="G33" s="168"/>
      <c r="H33" s="168"/>
      <c r="I33" s="168"/>
    </row>
    <row r="34" spans="1:9" ht="18" customHeight="1">
      <c r="A34" s="13"/>
      <c r="B34" s="14" t="s">
        <v>21</v>
      </c>
      <c r="C34" s="12">
        <f>SUM(C6:C33)</f>
        <v>20</v>
      </c>
      <c r="D34" s="12">
        <f>SUM(D6:D33)</f>
        <v>100</v>
      </c>
      <c r="E34" s="12">
        <f t="shared" ref="E34:I34" si="1">SUM(E6:E33)</f>
        <v>40</v>
      </c>
      <c r="F34" s="12">
        <f t="shared" si="1"/>
        <v>10</v>
      </c>
      <c r="G34" s="12">
        <f t="shared" si="1"/>
        <v>40</v>
      </c>
      <c r="H34" s="12">
        <f t="shared" si="1"/>
        <v>10</v>
      </c>
      <c r="I34" s="12">
        <f t="shared" si="1"/>
        <v>100</v>
      </c>
    </row>
    <row r="35" spans="1:9" ht="18" customHeight="1">
      <c r="D35" s="137">
        <v>100</v>
      </c>
      <c r="I35" s="137">
        <v>100</v>
      </c>
    </row>
    <row r="36" spans="1:9" ht="18" customHeight="1">
      <c r="A36" s="11" t="s">
        <v>42</v>
      </c>
    </row>
    <row r="37" spans="1:9" ht="18" customHeight="1">
      <c r="A37" s="10"/>
      <c r="B37" s="3" t="s">
        <v>125</v>
      </c>
    </row>
    <row r="38" spans="1:9" ht="18" customHeight="1">
      <c r="B38" s="3" t="s">
        <v>126</v>
      </c>
    </row>
    <row r="39" spans="1:9" ht="18" customHeight="1">
      <c r="B39" s="3" t="s">
        <v>127</v>
      </c>
    </row>
    <row r="40" spans="1:9" ht="18" customHeight="1">
      <c r="B40" s="3" t="s">
        <v>59</v>
      </c>
    </row>
    <row r="41" spans="1:9" ht="18" customHeight="1">
      <c r="B41" s="3" t="s">
        <v>60</v>
      </c>
    </row>
  </sheetData>
  <mergeCells count="8">
    <mergeCell ref="B2:H2"/>
    <mergeCell ref="I4:I5"/>
    <mergeCell ref="E4:G4"/>
    <mergeCell ref="A3:A5"/>
    <mergeCell ref="B3:B5"/>
    <mergeCell ref="C3:C4"/>
    <mergeCell ref="D3:D5"/>
    <mergeCell ref="E3:F3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R56"/>
  <sheetViews>
    <sheetView zoomScale="90" zoomScaleNormal="90" workbookViewId="0">
      <selection activeCell="AG7" sqref="AG7"/>
    </sheetView>
  </sheetViews>
  <sheetFormatPr defaultRowHeight="17" customHeight="1"/>
  <cols>
    <col min="1" max="1" width="3.08203125" style="29" customWidth="1"/>
    <col min="2" max="2" width="7.58203125" style="32" customWidth="1"/>
    <col min="3" max="3" width="20.58203125" style="32" customWidth="1"/>
    <col min="4" max="4" width="7.08203125" style="32" customWidth="1"/>
    <col min="5" max="29" width="2.08203125" style="32" customWidth="1"/>
    <col min="30" max="31" width="3.08203125" style="32" customWidth="1"/>
    <col min="32" max="32" width="7.58203125" style="32" customWidth="1"/>
    <col min="33" max="33" width="20.58203125" style="32" customWidth="1"/>
    <col min="34" max="34" width="7.08203125" style="32" customWidth="1"/>
    <col min="35" max="59" width="2.08203125" style="32" customWidth="1"/>
    <col min="60" max="61" width="3.08203125" style="32" customWidth="1"/>
    <col min="62" max="62" width="7.58203125" style="32" customWidth="1"/>
    <col min="63" max="63" width="20.58203125" style="32" customWidth="1"/>
    <col min="64" max="64" width="7.08203125" style="32" customWidth="1"/>
    <col min="65" max="89" width="2.08203125" style="32" customWidth="1"/>
    <col min="90" max="90" width="3.08203125" style="32" customWidth="1"/>
    <col min="91" max="91" width="2.58203125" style="32" customWidth="1"/>
    <col min="92" max="92" width="6.5" style="32" customWidth="1"/>
    <col min="93" max="93" width="18.1640625" style="32" customWidth="1"/>
    <col min="94" max="94" width="6.75" style="32" customWidth="1"/>
    <col min="95" max="119" width="2.08203125" style="32" customWidth="1"/>
    <col min="120" max="120" width="2.75" style="32" customWidth="1"/>
    <col min="121" max="121" width="6.75" style="32" customWidth="1"/>
    <col min="122" max="16384" width="8.6640625" style="32"/>
  </cols>
  <sheetData>
    <row r="1" spans="1:122" ht="16" customHeight="1" thickBot="1">
      <c r="B1" s="30"/>
      <c r="C1" s="370" t="s">
        <v>163</v>
      </c>
      <c r="D1" s="370"/>
      <c r="E1" s="370"/>
      <c r="F1" s="370"/>
      <c r="G1" s="370"/>
      <c r="H1" s="370"/>
      <c r="I1" s="370"/>
      <c r="J1" s="371">
        <f>ข้อมูลพื้นฐาน!B11</f>
        <v>16</v>
      </c>
      <c r="K1" s="371"/>
      <c r="L1" s="371"/>
      <c r="M1" s="371"/>
      <c r="N1" s="371"/>
      <c r="O1" s="31" t="s">
        <v>15</v>
      </c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119" t="s">
        <v>156</v>
      </c>
      <c r="AC1" s="31"/>
      <c r="AD1" s="134"/>
      <c r="AE1" s="29"/>
      <c r="AG1" s="370" t="s">
        <v>164</v>
      </c>
      <c r="AH1" s="370"/>
      <c r="AI1" s="370"/>
      <c r="AJ1" s="370"/>
      <c r="AK1" s="370"/>
      <c r="AL1" s="370"/>
      <c r="AM1" s="370"/>
      <c r="AN1" s="369">
        <f>ข้อมูลพื้นฐาน!B11</f>
        <v>16</v>
      </c>
      <c r="AO1" s="369"/>
      <c r="AP1" s="369"/>
      <c r="AQ1" s="369"/>
      <c r="AR1" s="369"/>
      <c r="AS1" s="31" t="s">
        <v>15</v>
      </c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119" t="s">
        <v>157</v>
      </c>
      <c r="BG1" s="31"/>
      <c r="BH1" s="134"/>
      <c r="BI1" s="29"/>
      <c r="BK1" s="370" t="s">
        <v>164</v>
      </c>
      <c r="BL1" s="370"/>
      <c r="BM1" s="370"/>
      <c r="BN1" s="370"/>
      <c r="BO1" s="370"/>
      <c r="BP1" s="370"/>
      <c r="BQ1" s="370"/>
      <c r="BR1" s="369">
        <f>ข้อมูลพื้นฐาน!B11</f>
        <v>16</v>
      </c>
      <c r="BS1" s="369"/>
      <c r="BT1" s="369"/>
      <c r="BU1" s="369"/>
      <c r="BV1" s="369"/>
      <c r="BW1" s="31" t="s">
        <v>15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119" t="s">
        <v>158</v>
      </c>
      <c r="CK1" s="31"/>
      <c r="CL1" s="134"/>
      <c r="CM1" s="29"/>
      <c r="CO1" s="373" t="s">
        <v>164</v>
      </c>
      <c r="CP1" s="373"/>
      <c r="CQ1" s="373"/>
      <c r="CR1" s="373"/>
      <c r="CS1" s="373"/>
      <c r="CT1" s="373"/>
      <c r="CU1" s="373"/>
      <c r="CV1" s="369">
        <f>ข้อมูลพื้นฐาน!B11</f>
        <v>16</v>
      </c>
      <c r="CW1" s="369"/>
      <c r="CX1" s="369"/>
      <c r="CY1" s="369"/>
      <c r="CZ1" s="369"/>
      <c r="DA1" s="31" t="s">
        <v>15</v>
      </c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3"/>
      <c r="DQ1" s="288" t="s">
        <v>159</v>
      </c>
    </row>
    <row r="2" spans="1:122" ht="16" customHeight="1" thickBot="1">
      <c r="A2" s="374" t="s">
        <v>121</v>
      </c>
      <c r="B2" s="34"/>
      <c r="C2" s="368" t="s">
        <v>65</v>
      </c>
      <c r="D2" s="130" t="s">
        <v>115</v>
      </c>
      <c r="E2" s="368">
        <v>1</v>
      </c>
      <c r="F2" s="368"/>
      <c r="G2" s="368"/>
      <c r="H2" s="368"/>
      <c r="I2" s="368"/>
      <c r="J2" s="368">
        <v>2</v>
      </c>
      <c r="K2" s="368"/>
      <c r="L2" s="368"/>
      <c r="M2" s="368"/>
      <c r="N2" s="368"/>
      <c r="O2" s="368">
        <v>3</v>
      </c>
      <c r="P2" s="368"/>
      <c r="Q2" s="368"/>
      <c r="R2" s="368"/>
      <c r="S2" s="368"/>
      <c r="T2" s="368">
        <v>4</v>
      </c>
      <c r="U2" s="368"/>
      <c r="V2" s="368"/>
      <c r="W2" s="368"/>
      <c r="X2" s="368"/>
      <c r="Y2" s="368">
        <v>5</v>
      </c>
      <c r="Z2" s="368"/>
      <c r="AA2" s="368"/>
      <c r="AB2" s="368"/>
      <c r="AC2" s="368"/>
      <c r="AD2" s="372" t="s">
        <v>124</v>
      </c>
      <c r="AE2" s="374" t="s">
        <v>121</v>
      </c>
      <c r="AF2" s="34"/>
      <c r="AG2" s="368" t="s">
        <v>65</v>
      </c>
      <c r="AH2" s="130" t="s">
        <v>115</v>
      </c>
      <c r="AI2" s="368">
        <v>6</v>
      </c>
      <c r="AJ2" s="368"/>
      <c r="AK2" s="368"/>
      <c r="AL2" s="368"/>
      <c r="AM2" s="368"/>
      <c r="AN2" s="368">
        <v>7</v>
      </c>
      <c r="AO2" s="368"/>
      <c r="AP2" s="368"/>
      <c r="AQ2" s="368"/>
      <c r="AR2" s="368"/>
      <c r="AS2" s="368">
        <v>8</v>
      </c>
      <c r="AT2" s="368"/>
      <c r="AU2" s="368"/>
      <c r="AV2" s="368"/>
      <c r="AW2" s="368"/>
      <c r="AX2" s="368">
        <v>9</v>
      </c>
      <c r="AY2" s="368"/>
      <c r="AZ2" s="368"/>
      <c r="BA2" s="368"/>
      <c r="BB2" s="368"/>
      <c r="BC2" s="368">
        <v>10</v>
      </c>
      <c r="BD2" s="368"/>
      <c r="BE2" s="368"/>
      <c r="BF2" s="368"/>
      <c r="BG2" s="368"/>
      <c r="BH2" s="372" t="s">
        <v>124</v>
      </c>
      <c r="BI2" s="374" t="s">
        <v>121</v>
      </c>
      <c r="BJ2" s="34"/>
      <c r="BK2" s="368" t="s">
        <v>65</v>
      </c>
      <c r="BL2" s="130" t="s">
        <v>115</v>
      </c>
      <c r="BM2" s="368">
        <v>11</v>
      </c>
      <c r="BN2" s="368"/>
      <c r="BO2" s="368"/>
      <c r="BP2" s="368"/>
      <c r="BQ2" s="368"/>
      <c r="BR2" s="368">
        <v>12</v>
      </c>
      <c r="BS2" s="368"/>
      <c r="BT2" s="368"/>
      <c r="BU2" s="368"/>
      <c r="BV2" s="368"/>
      <c r="BW2" s="368">
        <v>13</v>
      </c>
      <c r="BX2" s="368"/>
      <c r="BY2" s="368"/>
      <c r="BZ2" s="368"/>
      <c r="CA2" s="368"/>
      <c r="CB2" s="368">
        <v>14</v>
      </c>
      <c r="CC2" s="368"/>
      <c r="CD2" s="368"/>
      <c r="CE2" s="368"/>
      <c r="CF2" s="368"/>
      <c r="CG2" s="368">
        <v>15</v>
      </c>
      <c r="CH2" s="368"/>
      <c r="CI2" s="368"/>
      <c r="CJ2" s="368"/>
      <c r="CK2" s="368"/>
      <c r="CL2" s="372" t="s">
        <v>124</v>
      </c>
      <c r="CM2" s="374" t="s">
        <v>121</v>
      </c>
      <c r="CN2" s="34"/>
      <c r="CO2" s="368" t="s">
        <v>65</v>
      </c>
      <c r="CP2" s="130" t="s">
        <v>115</v>
      </c>
      <c r="CQ2" s="368">
        <v>16</v>
      </c>
      <c r="CR2" s="368"/>
      <c r="CS2" s="368"/>
      <c r="CT2" s="368"/>
      <c r="CU2" s="368"/>
      <c r="CV2" s="368">
        <v>17</v>
      </c>
      <c r="CW2" s="368"/>
      <c r="CX2" s="368"/>
      <c r="CY2" s="368"/>
      <c r="CZ2" s="368"/>
      <c r="DA2" s="368">
        <v>18</v>
      </c>
      <c r="DB2" s="368"/>
      <c r="DC2" s="368"/>
      <c r="DD2" s="368"/>
      <c r="DE2" s="368"/>
      <c r="DF2" s="368">
        <v>19</v>
      </c>
      <c r="DG2" s="368"/>
      <c r="DH2" s="368"/>
      <c r="DI2" s="368"/>
      <c r="DJ2" s="368"/>
      <c r="DK2" s="368">
        <v>20</v>
      </c>
      <c r="DL2" s="368"/>
      <c r="DM2" s="368"/>
      <c r="DN2" s="368"/>
      <c r="DO2" s="368"/>
      <c r="DP2" s="372" t="s">
        <v>124</v>
      </c>
      <c r="DQ2" s="136"/>
      <c r="DR2" s="29" t="s">
        <v>122</v>
      </c>
    </row>
    <row r="3" spans="1:122" ht="16" customHeight="1" thickBot="1">
      <c r="A3" s="374"/>
      <c r="B3" s="131" t="s">
        <v>119</v>
      </c>
      <c r="C3" s="368"/>
      <c r="D3" s="130" t="s">
        <v>116</v>
      </c>
      <c r="E3" s="367" t="s">
        <v>343</v>
      </c>
      <c r="F3" s="367"/>
      <c r="G3" s="367"/>
      <c r="H3" s="367"/>
      <c r="I3" s="367"/>
      <c r="J3" s="367" t="s">
        <v>344</v>
      </c>
      <c r="K3" s="367"/>
      <c r="L3" s="367"/>
      <c r="M3" s="367"/>
      <c r="N3" s="367"/>
      <c r="O3" s="367" t="s">
        <v>344</v>
      </c>
      <c r="P3" s="367"/>
      <c r="Q3" s="367"/>
      <c r="R3" s="367"/>
      <c r="S3" s="367"/>
      <c r="T3" s="367" t="s">
        <v>344</v>
      </c>
      <c r="U3" s="367"/>
      <c r="V3" s="367"/>
      <c r="W3" s="367"/>
      <c r="X3" s="367"/>
      <c r="Y3" s="367" t="s">
        <v>345</v>
      </c>
      <c r="Z3" s="367"/>
      <c r="AA3" s="367"/>
      <c r="AB3" s="367"/>
      <c r="AC3" s="367"/>
      <c r="AD3" s="372"/>
      <c r="AE3" s="374"/>
      <c r="AF3" s="131" t="s">
        <v>119</v>
      </c>
      <c r="AG3" s="368"/>
      <c r="AH3" s="130" t="s">
        <v>116</v>
      </c>
      <c r="AI3" s="367" t="s">
        <v>342</v>
      </c>
      <c r="AJ3" s="367"/>
      <c r="AK3" s="367"/>
      <c r="AL3" s="367"/>
      <c r="AM3" s="367"/>
      <c r="AN3" s="367" t="s">
        <v>342</v>
      </c>
      <c r="AO3" s="367"/>
      <c r="AP3" s="367"/>
      <c r="AQ3" s="367"/>
      <c r="AR3" s="367"/>
      <c r="AS3" s="367" t="s">
        <v>342</v>
      </c>
      <c r="AT3" s="367"/>
      <c r="AU3" s="367"/>
      <c r="AV3" s="367"/>
      <c r="AW3" s="367"/>
      <c r="AX3" s="367" t="s">
        <v>342</v>
      </c>
      <c r="AY3" s="367"/>
      <c r="AZ3" s="367"/>
      <c r="BA3" s="367"/>
      <c r="BB3" s="367"/>
      <c r="BC3" s="367" t="s">
        <v>340</v>
      </c>
      <c r="BD3" s="367"/>
      <c r="BE3" s="367"/>
      <c r="BF3" s="367"/>
      <c r="BG3" s="367"/>
      <c r="BH3" s="372"/>
      <c r="BI3" s="374"/>
      <c r="BJ3" s="131" t="s">
        <v>119</v>
      </c>
      <c r="BK3" s="368"/>
      <c r="BL3" s="130" t="s">
        <v>116</v>
      </c>
      <c r="BM3" s="367" t="s">
        <v>340</v>
      </c>
      <c r="BN3" s="367"/>
      <c r="BO3" s="367"/>
      <c r="BP3" s="367"/>
      <c r="BQ3" s="367"/>
      <c r="BR3" s="367" t="s">
        <v>340</v>
      </c>
      <c r="BS3" s="367"/>
      <c r="BT3" s="367"/>
      <c r="BU3" s="367"/>
      <c r="BV3" s="367"/>
      <c r="BW3" s="367" t="s">
        <v>340</v>
      </c>
      <c r="BX3" s="367"/>
      <c r="BY3" s="367"/>
      <c r="BZ3" s="367"/>
      <c r="CA3" s="367"/>
      <c r="CB3" s="367" t="s">
        <v>341</v>
      </c>
      <c r="CC3" s="367"/>
      <c r="CD3" s="367"/>
      <c r="CE3" s="367"/>
      <c r="CF3" s="367"/>
      <c r="CG3" s="367" t="s">
        <v>337</v>
      </c>
      <c r="CH3" s="367"/>
      <c r="CI3" s="367"/>
      <c r="CJ3" s="367"/>
      <c r="CK3" s="367"/>
      <c r="CL3" s="372"/>
      <c r="CM3" s="374"/>
      <c r="CN3" s="221" t="s">
        <v>119</v>
      </c>
      <c r="CO3" s="368"/>
      <c r="CP3" s="130" t="s">
        <v>116</v>
      </c>
      <c r="CQ3" s="367" t="s">
        <v>337</v>
      </c>
      <c r="CR3" s="367"/>
      <c r="CS3" s="367"/>
      <c r="CT3" s="367"/>
      <c r="CU3" s="367"/>
      <c r="CV3" s="367" t="s">
        <v>337</v>
      </c>
      <c r="CW3" s="367"/>
      <c r="CX3" s="367"/>
      <c r="CY3" s="367"/>
      <c r="CZ3" s="367"/>
      <c r="DA3" s="367" t="s">
        <v>338</v>
      </c>
      <c r="DB3" s="367"/>
      <c r="DC3" s="367"/>
      <c r="DD3" s="367"/>
      <c r="DE3" s="367"/>
      <c r="DF3" s="367" t="s">
        <v>339</v>
      </c>
      <c r="DG3" s="367"/>
      <c r="DH3" s="367"/>
      <c r="DI3" s="367"/>
      <c r="DJ3" s="367"/>
      <c r="DK3" s="367" t="s">
        <v>339</v>
      </c>
      <c r="DL3" s="367"/>
      <c r="DM3" s="367"/>
      <c r="DN3" s="367"/>
      <c r="DO3" s="367"/>
      <c r="DP3" s="372"/>
      <c r="DQ3" s="131" t="s">
        <v>21</v>
      </c>
      <c r="DR3" s="29" t="s">
        <v>245</v>
      </c>
    </row>
    <row r="4" spans="1:122" ht="16" customHeight="1" thickBot="1">
      <c r="A4" s="374"/>
      <c r="B4" s="131" t="s">
        <v>120</v>
      </c>
      <c r="C4" s="368"/>
      <c r="D4" s="130" t="s">
        <v>117</v>
      </c>
      <c r="E4" s="116">
        <v>31</v>
      </c>
      <c r="F4" s="117">
        <v>1</v>
      </c>
      <c r="G4" s="117">
        <v>2</v>
      </c>
      <c r="H4" s="117">
        <v>3</v>
      </c>
      <c r="I4" s="118">
        <v>4</v>
      </c>
      <c r="J4" s="116"/>
      <c r="K4" s="117"/>
      <c r="L4" s="117"/>
      <c r="M4" s="117"/>
      <c r="N4" s="118"/>
      <c r="O4" s="116"/>
      <c r="P4" s="117"/>
      <c r="Q4" s="117"/>
      <c r="R4" s="117"/>
      <c r="S4" s="118"/>
      <c r="T4" s="116"/>
      <c r="U4" s="117"/>
      <c r="V4" s="117"/>
      <c r="W4" s="117"/>
      <c r="X4" s="118"/>
      <c r="Y4" s="116"/>
      <c r="Z4" s="117"/>
      <c r="AA4" s="117"/>
      <c r="AB4" s="117"/>
      <c r="AC4" s="118"/>
      <c r="AD4" s="372"/>
      <c r="AE4" s="374"/>
      <c r="AF4" s="131" t="s">
        <v>120</v>
      </c>
      <c r="AG4" s="368"/>
      <c r="AH4" s="130" t="s">
        <v>117</v>
      </c>
      <c r="AI4" s="116"/>
      <c r="AJ4" s="117"/>
      <c r="AK4" s="117"/>
      <c r="AL4" s="117"/>
      <c r="AM4" s="118"/>
      <c r="AN4" s="116"/>
      <c r="AO4" s="117"/>
      <c r="AP4" s="117"/>
      <c r="AQ4" s="117"/>
      <c r="AR4" s="118"/>
      <c r="AS4" s="116"/>
      <c r="AT4" s="117"/>
      <c r="AU4" s="117"/>
      <c r="AV4" s="117"/>
      <c r="AW4" s="118"/>
      <c r="AX4" s="116"/>
      <c r="AY4" s="117"/>
      <c r="AZ4" s="117"/>
      <c r="BA4" s="117"/>
      <c r="BB4" s="118"/>
      <c r="BC4" s="116"/>
      <c r="BD4" s="117"/>
      <c r="BE4" s="117"/>
      <c r="BF4" s="117"/>
      <c r="BG4" s="118"/>
      <c r="BH4" s="372"/>
      <c r="BI4" s="374"/>
      <c r="BJ4" s="131" t="s">
        <v>120</v>
      </c>
      <c r="BK4" s="368"/>
      <c r="BL4" s="130" t="s">
        <v>117</v>
      </c>
      <c r="BM4" s="116"/>
      <c r="BN4" s="117"/>
      <c r="BO4" s="117"/>
      <c r="BP4" s="117"/>
      <c r="BQ4" s="118"/>
      <c r="BR4" s="116"/>
      <c r="BS4" s="117"/>
      <c r="BT4" s="117"/>
      <c r="BU4" s="117"/>
      <c r="BV4" s="118"/>
      <c r="BW4" s="116"/>
      <c r="BX4" s="117"/>
      <c r="BY4" s="117"/>
      <c r="BZ4" s="117"/>
      <c r="CA4" s="118"/>
      <c r="CB4" s="116"/>
      <c r="CC4" s="117"/>
      <c r="CD4" s="117"/>
      <c r="CE4" s="117"/>
      <c r="CF4" s="118"/>
      <c r="CG4" s="116"/>
      <c r="CH4" s="117"/>
      <c r="CI4" s="117"/>
      <c r="CJ4" s="117"/>
      <c r="CK4" s="118"/>
      <c r="CL4" s="372"/>
      <c r="CM4" s="374"/>
      <c r="CN4" s="221" t="s">
        <v>120</v>
      </c>
      <c r="CO4" s="368"/>
      <c r="CP4" s="130" t="s">
        <v>117</v>
      </c>
      <c r="CQ4" s="116"/>
      <c r="CR4" s="117"/>
      <c r="CS4" s="117"/>
      <c r="CT4" s="117"/>
      <c r="CU4" s="118"/>
      <c r="CV4" s="116"/>
      <c r="CW4" s="117"/>
      <c r="CX4" s="117"/>
      <c r="CY4" s="117"/>
      <c r="CZ4" s="118"/>
      <c r="DA4" s="116"/>
      <c r="DB4" s="117"/>
      <c r="DC4" s="117"/>
      <c r="DD4" s="117"/>
      <c r="DE4" s="118"/>
      <c r="DF4" s="116"/>
      <c r="DG4" s="117"/>
      <c r="DH4" s="117"/>
      <c r="DI4" s="117"/>
      <c r="DJ4" s="118"/>
      <c r="DK4" s="116"/>
      <c r="DL4" s="117"/>
      <c r="DM4" s="117"/>
      <c r="DN4" s="117"/>
      <c r="DO4" s="118"/>
      <c r="DP4" s="372"/>
      <c r="DQ4" s="131" t="s">
        <v>122</v>
      </c>
      <c r="DR4" s="29" t="s">
        <v>197</v>
      </c>
    </row>
    <row r="5" spans="1:122" ht="16" customHeight="1" thickBot="1">
      <c r="A5" s="374"/>
      <c r="B5" s="35"/>
      <c r="C5" s="368"/>
      <c r="D5" s="130" t="s">
        <v>118</v>
      </c>
      <c r="E5" s="116">
        <v>1</v>
      </c>
      <c r="F5" s="117">
        <v>2</v>
      </c>
      <c r="G5" s="117"/>
      <c r="H5" s="117">
        <v>3</v>
      </c>
      <c r="I5" s="118"/>
      <c r="J5" s="116"/>
      <c r="K5" s="117"/>
      <c r="L5" s="117"/>
      <c r="M5" s="117"/>
      <c r="N5" s="118"/>
      <c r="O5" s="116"/>
      <c r="P5" s="117"/>
      <c r="Q5" s="117"/>
      <c r="R5" s="117"/>
      <c r="S5" s="118"/>
      <c r="T5" s="116"/>
      <c r="U5" s="117"/>
      <c r="V5" s="117"/>
      <c r="W5" s="117"/>
      <c r="X5" s="118"/>
      <c r="Y5" s="116"/>
      <c r="Z5" s="117"/>
      <c r="AA5" s="117"/>
      <c r="AB5" s="117"/>
      <c r="AC5" s="118"/>
      <c r="AD5" s="372"/>
      <c r="AE5" s="374"/>
      <c r="AF5" s="35"/>
      <c r="AG5" s="368"/>
      <c r="AH5" s="130" t="s">
        <v>118</v>
      </c>
      <c r="AI5" s="116"/>
      <c r="AJ5" s="117"/>
      <c r="AK5" s="117"/>
      <c r="AL5" s="117"/>
      <c r="AM5" s="118"/>
      <c r="AN5" s="116"/>
      <c r="AO5" s="117"/>
      <c r="AP5" s="117"/>
      <c r="AQ5" s="117"/>
      <c r="AR5" s="118"/>
      <c r="AS5" s="116"/>
      <c r="AT5" s="117"/>
      <c r="AU5" s="117"/>
      <c r="AV5" s="117"/>
      <c r="AW5" s="118"/>
      <c r="AX5" s="116"/>
      <c r="AY5" s="117"/>
      <c r="AZ5" s="117"/>
      <c r="BA5" s="117"/>
      <c r="BB5" s="118"/>
      <c r="BC5" s="116"/>
      <c r="BD5" s="117"/>
      <c r="BE5" s="117"/>
      <c r="BF5" s="117"/>
      <c r="BG5" s="118"/>
      <c r="BH5" s="372"/>
      <c r="BI5" s="374"/>
      <c r="BJ5" s="35"/>
      <c r="BK5" s="368"/>
      <c r="BL5" s="130" t="s">
        <v>118</v>
      </c>
      <c r="BM5" s="116"/>
      <c r="BN5" s="117"/>
      <c r="BO5" s="117"/>
      <c r="BP5" s="117"/>
      <c r="BQ5" s="118"/>
      <c r="BR5" s="116"/>
      <c r="BS5" s="117"/>
      <c r="BT5" s="117"/>
      <c r="BU5" s="117"/>
      <c r="BV5" s="118"/>
      <c r="BW5" s="116"/>
      <c r="BX5" s="117"/>
      <c r="BY5" s="117"/>
      <c r="BZ5" s="117"/>
      <c r="CA5" s="118"/>
      <c r="CB5" s="116"/>
      <c r="CC5" s="117"/>
      <c r="CD5" s="117"/>
      <c r="CE5" s="117"/>
      <c r="CF5" s="118"/>
      <c r="CG5" s="116"/>
      <c r="CH5" s="117"/>
      <c r="CI5" s="117"/>
      <c r="CJ5" s="117"/>
      <c r="CK5" s="118"/>
      <c r="CL5" s="372"/>
      <c r="CM5" s="374"/>
      <c r="CN5" s="35"/>
      <c r="CO5" s="368"/>
      <c r="CP5" s="130" t="s">
        <v>118</v>
      </c>
      <c r="CQ5" s="116"/>
      <c r="CR5" s="117"/>
      <c r="CS5" s="117"/>
      <c r="CT5" s="117"/>
      <c r="CU5" s="118"/>
      <c r="CV5" s="116"/>
      <c r="CW5" s="117"/>
      <c r="CX5" s="117"/>
      <c r="CY5" s="117"/>
      <c r="CZ5" s="118"/>
      <c r="DA5" s="116"/>
      <c r="DB5" s="117"/>
      <c r="DC5" s="117"/>
      <c r="DD5" s="117"/>
      <c r="DE5" s="118"/>
      <c r="DF5" s="116"/>
      <c r="DG5" s="117"/>
      <c r="DH5" s="117"/>
      <c r="DI5" s="117"/>
      <c r="DJ5" s="118"/>
      <c r="DK5" s="116"/>
      <c r="DL5" s="117"/>
      <c r="DM5" s="117"/>
      <c r="DN5" s="117"/>
      <c r="DO5" s="118"/>
      <c r="DP5" s="372"/>
      <c r="DQ5" s="35"/>
      <c r="DR5" s="29" t="s">
        <v>246</v>
      </c>
    </row>
    <row r="6" spans="1:122" ht="16" customHeight="1">
      <c r="A6" s="36">
        <v>1</v>
      </c>
      <c r="B6" s="48">
        <f>ข้อมูลพื้นฐาน!E6</f>
        <v>0</v>
      </c>
      <c r="C6" s="159">
        <f>ข้อมูลพื้นฐาน!F6</f>
        <v>0</v>
      </c>
      <c r="D6" s="160"/>
      <c r="E6" s="39" t="s">
        <v>123</v>
      </c>
      <c r="F6" s="43" t="s">
        <v>123</v>
      </c>
      <c r="G6" s="43" t="s">
        <v>123</v>
      </c>
      <c r="H6" s="43" t="s">
        <v>123</v>
      </c>
      <c r="I6" s="41" t="s">
        <v>123</v>
      </c>
      <c r="J6" s="39"/>
      <c r="K6" s="40"/>
      <c r="L6" s="120"/>
      <c r="M6" s="40"/>
      <c r="N6" s="41"/>
      <c r="O6" s="39"/>
      <c r="P6" s="40"/>
      <c r="Q6" s="40"/>
      <c r="R6" s="40"/>
      <c r="S6" s="41"/>
      <c r="T6" s="39"/>
      <c r="U6" s="40"/>
      <c r="V6" s="40"/>
      <c r="W6" s="40"/>
      <c r="X6" s="41"/>
      <c r="Y6" s="39"/>
      <c r="Z6" s="40"/>
      <c r="AA6" s="40"/>
      <c r="AB6" s="40"/>
      <c r="AC6" s="41"/>
      <c r="AD6" s="36">
        <f>COUNTIF(E6:AC6,"/")</f>
        <v>5</v>
      </c>
      <c r="AE6" s="36">
        <v>1</v>
      </c>
      <c r="AF6" s="48">
        <f>ข้อมูลพื้นฐาน!E6</f>
        <v>0</v>
      </c>
      <c r="AG6" s="159">
        <f>ข้อมูลพื้นฐาน!F6</f>
        <v>0</v>
      </c>
      <c r="AH6" s="179"/>
      <c r="AI6" s="39"/>
      <c r="AJ6" s="40"/>
      <c r="AK6" s="40"/>
      <c r="AL6" s="40"/>
      <c r="AM6" s="41"/>
      <c r="AN6" s="39"/>
      <c r="AO6" s="40"/>
      <c r="AP6" s="40"/>
      <c r="AQ6" s="40"/>
      <c r="AR6" s="41"/>
      <c r="AS6" s="39"/>
      <c r="AT6" s="40"/>
      <c r="AU6" s="40"/>
      <c r="AV6" s="40"/>
      <c r="AW6" s="41"/>
      <c r="AX6" s="39"/>
      <c r="AY6" s="40"/>
      <c r="AZ6" s="40"/>
      <c r="BA6" s="40"/>
      <c r="BB6" s="41"/>
      <c r="BC6" s="39"/>
      <c r="BD6" s="40"/>
      <c r="BE6" s="40"/>
      <c r="BF6" s="40"/>
      <c r="BG6" s="41"/>
      <c r="BH6" s="36">
        <f t="shared" ref="BH6:BH49" si="0">COUNTIF(AI6:BG6,"/")</f>
        <v>0</v>
      </c>
      <c r="BI6" s="36">
        <v>1</v>
      </c>
      <c r="BJ6" s="48">
        <f>ข้อมูลพื้นฐาน!E6</f>
        <v>0</v>
      </c>
      <c r="BK6" s="159">
        <f>ข้อมูลพื้นฐาน!F6</f>
        <v>0</v>
      </c>
      <c r="BL6" s="179"/>
      <c r="BM6" s="39"/>
      <c r="BN6" s="40"/>
      <c r="BO6" s="40"/>
      <c r="BP6" s="40"/>
      <c r="BQ6" s="41"/>
      <c r="BR6" s="39"/>
      <c r="BS6" s="40"/>
      <c r="BT6" s="40"/>
      <c r="BU6" s="40"/>
      <c r="BV6" s="41"/>
      <c r="BW6" s="39"/>
      <c r="BX6" s="40"/>
      <c r="BY6" s="40"/>
      <c r="BZ6" s="40"/>
      <c r="CA6" s="41"/>
      <c r="CB6" s="39"/>
      <c r="CC6" s="40"/>
      <c r="CD6" s="40"/>
      <c r="CE6" s="40"/>
      <c r="CF6" s="41"/>
      <c r="CG6" s="39"/>
      <c r="CH6" s="40"/>
      <c r="CI6" s="40"/>
      <c r="CJ6" s="40"/>
      <c r="CK6" s="41"/>
      <c r="CL6" s="36">
        <f t="shared" ref="CL6:CL49" si="1">COUNTIF(BM6:CK6,"/")</f>
        <v>0</v>
      </c>
      <c r="CM6" s="36">
        <v>1</v>
      </c>
      <c r="CN6" s="48">
        <f>ข้อมูลพื้นฐาน!E6</f>
        <v>0</v>
      </c>
      <c r="CO6" s="159">
        <f>ข้อมูลพื้นฐาน!F6</f>
        <v>0</v>
      </c>
      <c r="CP6" s="179"/>
      <c r="CQ6" s="39"/>
      <c r="CR6" s="40"/>
      <c r="CS6" s="40"/>
      <c r="CT6" s="40"/>
      <c r="CU6" s="41"/>
      <c r="CV6" s="39"/>
      <c r="CW6" s="40"/>
      <c r="CX6" s="43"/>
      <c r="CY6" s="40"/>
      <c r="CZ6" s="41"/>
      <c r="DA6" s="39"/>
      <c r="DB6" s="40"/>
      <c r="DC6" s="40"/>
      <c r="DD6" s="40"/>
      <c r="DE6" s="41"/>
      <c r="DF6" s="39"/>
      <c r="DG6" s="40"/>
      <c r="DH6" s="40"/>
      <c r="DI6" s="40"/>
      <c r="DJ6" s="41"/>
      <c r="DK6" s="39"/>
      <c r="DL6" s="40"/>
      <c r="DM6" s="40"/>
      <c r="DN6" s="40"/>
      <c r="DO6" s="41"/>
      <c r="DP6" s="37">
        <f t="shared" ref="DP6:DP49" si="2">COUNTIF(CQ6:DO6,"/")</f>
        <v>0</v>
      </c>
      <c r="DQ6" s="36">
        <f t="shared" ref="DQ6:DQ49" si="3">AD6+BH6+CL6+DP6</f>
        <v>5</v>
      </c>
      <c r="DR6" s="220">
        <f>(DQ6*100)/ข้อมูลพื้นฐาน!B10</f>
        <v>25</v>
      </c>
    </row>
    <row r="7" spans="1:122" ht="16" customHeight="1">
      <c r="A7" s="37">
        <v>2</v>
      </c>
      <c r="B7" s="49">
        <f>ข้อมูลพื้นฐาน!E7</f>
        <v>0</v>
      </c>
      <c r="C7" s="161">
        <f>ข้อมูลพื้นฐาน!F7</f>
        <v>0</v>
      </c>
      <c r="D7" s="162"/>
      <c r="E7" s="42" t="s">
        <v>123</v>
      </c>
      <c r="F7" s="43" t="s">
        <v>123</v>
      </c>
      <c r="G7" s="43" t="s">
        <v>123</v>
      </c>
      <c r="H7" s="43" t="s">
        <v>123</v>
      </c>
      <c r="I7" s="44" t="s">
        <v>123</v>
      </c>
      <c r="J7" s="42"/>
      <c r="K7" s="43"/>
      <c r="L7" s="43"/>
      <c r="M7" s="43"/>
      <c r="N7" s="44"/>
      <c r="O7" s="42"/>
      <c r="P7" s="43"/>
      <c r="Q7" s="43"/>
      <c r="R7" s="43"/>
      <c r="S7" s="44"/>
      <c r="T7" s="42"/>
      <c r="U7" s="43"/>
      <c r="V7" s="43"/>
      <c r="W7" s="43"/>
      <c r="X7" s="44"/>
      <c r="Y7" s="42"/>
      <c r="Z7" s="43"/>
      <c r="AA7" s="43"/>
      <c r="AB7" s="43"/>
      <c r="AC7" s="44"/>
      <c r="AD7" s="37">
        <f t="shared" ref="AD7:AD49" si="4">COUNTIF(E7:AC7,"/")</f>
        <v>5</v>
      </c>
      <c r="AE7" s="37">
        <v>2</v>
      </c>
      <c r="AF7" s="49">
        <f>ข้อมูลพื้นฐาน!E7</f>
        <v>0</v>
      </c>
      <c r="AG7" s="161">
        <f>ข้อมูลพื้นฐาน!F7</f>
        <v>0</v>
      </c>
      <c r="AH7" s="180"/>
      <c r="AI7" s="42"/>
      <c r="AJ7" s="43"/>
      <c r="AK7" s="43"/>
      <c r="AL7" s="43"/>
      <c r="AM7" s="44"/>
      <c r="AN7" s="42"/>
      <c r="AO7" s="43"/>
      <c r="AP7" s="43"/>
      <c r="AQ7" s="43"/>
      <c r="AR7" s="44"/>
      <c r="AS7" s="42"/>
      <c r="AT7" s="43"/>
      <c r="AU7" s="43"/>
      <c r="AV7" s="43"/>
      <c r="AW7" s="44"/>
      <c r="AX7" s="42"/>
      <c r="AY7" s="43"/>
      <c r="AZ7" s="43"/>
      <c r="BA7" s="43"/>
      <c r="BB7" s="44"/>
      <c r="BC7" s="42"/>
      <c r="BD7" s="43"/>
      <c r="BE7" s="43"/>
      <c r="BF7" s="43"/>
      <c r="BG7" s="44"/>
      <c r="BH7" s="37">
        <f t="shared" si="0"/>
        <v>0</v>
      </c>
      <c r="BI7" s="37">
        <v>2</v>
      </c>
      <c r="BJ7" s="49">
        <f>ข้อมูลพื้นฐาน!E7</f>
        <v>0</v>
      </c>
      <c r="BK7" s="161">
        <f>ข้อมูลพื้นฐาน!F7</f>
        <v>0</v>
      </c>
      <c r="BL7" s="180"/>
      <c r="BM7" s="42"/>
      <c r="BN7" s="43"/>
      <c r="BO7" s="43"/>
      <c r="BP7" s="43"/>
      <c r="BQ7" s="44"/>
      <c r="BR7" s="42"/>
      <c r="BS7" s="43"/>
      <c r="BT7" s="43"/>
      <c r="BU7" s="43"/>
      <c r="BV7" s="44"/>
      <c r="BW7" s="42"/>
      <c r="BX7" s="43"/>
      <c r="BY7" s="43"/>
      <c r="BZ7" s="43"/>
      <c r="CA7" s="44"/>
      <c r="CB7" s="42"/>
      <c r="CC7" s="43"/>
      <c r="CD7" s="43"/>
      <c r="CE7" s="43"/>
      <c r="CF7" s="44"/>
      <c r="CG7" s="42"/>
      <c r="CH7" s="43"/>
      <c r="CI7" s="43"/>
      <c r="CJ7" s="43"/>
      <c r="CK7" s="44"/>
      <c r="CL7" s="37">
        <f t="shared" si="1"/>
        <v>0</v>
      </c>
      <c r="CM7" s="37">
        <v>2</v>
      </c>
      <c r="CN7" s="49">
        <f>ข้อมูลพื้นฐาน!E7</f>
        <v>0</v>
      </c>
      <c r="CO7" s="161">
        <f>ข้อมูลพื้นฐาน!F7</f>
        <v>0</v>
      </c>
      <c r="CP7" s="180"/>
      <c r="CQ7" s="42"/>
      <c r="CR7" s="43"/>
      <c r="CS7" s="43"/>
      <c r="CT7" s="43"/>
      <c r="CU7" s="44"/>
      <c r="CV7" s="42"/>
      <c r="CW7" s="43"/>
      <c r="CX7" s="43"/>
      <c r="CY7" s="43"/>
      <c r="CZ7" s="44"/>
      <c r="DA7" s="42"/>
      <c r="DB7" s="43"/>
      <c r="DC7" s="43"/>
      <c r="DD7" s="43"/>
      <c r="DE7" s="44"/>
      <c r="DF7" s="42"/>
      <c r="DG7" s="43"/>
      <c r="DH7" s="43"/>
      <c r="DI7" s="43"/>
      <c r="DJ7" s="44"/>
      <c r="DK7" s="42"/>
      <c r="DL7" s="43"/>
      <c r="DM7" s="43"/>
      <c r="DN7" s="43"/>
      <c r="DO7" s="44"/>
      <c r="DP7" s="37">
        <f t="shared" si="2"/>
        <v>0</v>
      </c>
      <c r="DQ7" s="37">
        <f t="shared" si="3"/>
        <v>5</v>
      </c>
      <c r="DR7" s="220">
        <f>(DQ7*100)/ข้อมูลพื้นฐาน!B10</f>
        <v>25</v>
      </c>
    </row>
    <row r="8" spans="1:122" ht="16" customHeight="1">
      <c r="A8" s="37">
        <v>3</v>
      </c>
      <c r="B8" s="49">
        <f>ข้อมูลพื้นฐาน!E8</f>
        <v>0</v>
      </c>
      <c r="C8" s="161">
        <f>ข้อมูลพื้นฐาน!F8</f>
        <v>0</v>
      </c>
      <c r="D8" s="162"/>
      <c r="E8" s="42" t="s">
        <v>123</v>
      </c>
      <c r="F8" s="43" t="s">
        <v>123</v>
      </c>
      <c r="G8" s="43" t="s">
        <v>123</v>
      </c>
      <c r="H8" s="43" t="s">
        <v>123</v>
      </c>
      <c r="I8" s="44" t="s">
        <v>123</v>
      </c>
      <c r="J8" s="42"/>
      <c r="K8" s="43"/>
      <c r="L8" s="43"/>
      <c r="M8" s="43"/>
      <c r="N8" s="44"/>
      <c r="O8" s="42"/>
      <c r="P8" s="43"/>
      <c r="Q8" s="43"/>
      <c r="R8" s="43"/>
      <c r="S8" s="44"/>
      <c r="T8" s="42"/>
      <c r="U8" s="43"/>
      <c r="V8" s="43"/>
      <c r="W8" s="43"/>
      <c r="X8" s="44"/>
      <c r="Y8" s="42"/>
      <c r="Z8" s="43"/>
      <c r="AA8" s="43"/>
      <c r="AB8" s="43"/>
      <c r="AC8" s="44"/>
      <c r="AD8" s="37">
        <f t="shared" si="4"/>
        <v>5</v>
      </c>
      <c r="AE8" s="37">
        <v>3</v>
      </c>
      <c r="AF8" s="49">
        <f>ข้อมูลพื้นฐาน!E8</f>
        <v>0</v>
      </c>
      <c r="AG8" s="161">
        <f>ข้อมูลพื้นฐาน!F8</f>
        <v>0</v>
      </c>
      <c r="AH8" s="180"/>
      <c r="AI8" s="42"/>
      <c r="AJ8" s="43"/>
      <c r="AK8" s="43"/>
      <c r="AL8" s="43"/>
      <c r="AM8" s="44"/>
      <c r="AN8" s="42"/>
      <c r="AO8" s="43"/>
      <c r="AP8" s="43"/>
      <c r="AQ8" s="43"/>
      <c r="AR8" s="44"/>
      <c r="AS8" s="42"/>
      <c r="AT8" s="43"/>
      <c r="AU8" s="43"/>
      <c r="AV8" s="43"/>
      <c r="AW8" s="44"/>
      <c r="AX8" s="42"/>
      <c r="AY8" s="43"/>
      <c r="AZ8" s="43"/>
      <c r="BA8" s="43"/>
      <c r="BB8" s="44"/>
      <c r="BC8" s="42"/>
      <c r="BD8" s="43"/>
      <c r="BE8" s="43"/>
      <c r="BF8" s="43"/>
      <c r="BG8" s="44"/>
      <c r="BH8" s="37">
        <f t="shared" si="0"/>
        <v>0</v>
      </c>
      <c r="BI8" s="37">
        <v>3</v>
      </c>
      <c r="BJ8" s="49">
        <f>ข้อมูลพื้นฐาน!E8</f>
        <v>0</v>
      </c>
      <c r="BK8" s="161">
        <f>ข้อมูลพื้นฐาน!F8</f>
        <v>0</v>
      </c>
      <c r="BL8" s="180"/>
      <c r="BM8" s="42"/>
      <c r="BN8" s="43"/>
      <c r="BO8" s="43"/>
      <c r="BP8" s="43"/>
      <c r="BQ8" s="44"/>
      <c r="BR8" s="42"/>
      <c r="BS8" s="43"/>
      <c r="BT8" s="43"/>
      <c r="BU8" s="43"/>
      <c r="BV8" s="44"/>
      <c r="BW8" s="42"/>
      <c r="BX8" s="43"/>
      <c r="BY8" s="43"/>
      <c r="BZ8" s="43"/>
      <c r="CA8" s="44"/>
      <c r="CB8" s="42"/>
      <c r="CC8" s="43"/>
      <c r="CD8" s="43"/>
      <c r="CE8" s="43"/>
      <c r="CF8" s="44"/>
      <c r="CG8" s="42"/>
      <c r="CH8" s="43"/>
      <c r="CI8" s="43"/>
      <c r="CJ8" s="43"/>
      <c r="CK8" s="44"/>
      <c r="CL8" s="37">
        <f t="shared" si="1"/>
        <v>0</v>
      </c>
      <c r="CM8" s="37">
        <v>3</v>
      </c>
      <c r="CN8" s="49">
        <f>ข้อมูลพื้นฐาน!E8</f>
        <v>0</v>
      </c>
      <c r="CO8" s="161">
        <f>ข้อมูลพื้นฐาน!F8</f>
        <v>0</v>
      </c>
      <c r="CP8" s="180"/>
      <c r="CQ8" s="42"/>
      <c r="CR8" s="43"/>
      <c r="CS8" s="43"/>
      <c r="CT8" s="43"/>
      <c r="CU8" s="44"/>
      <c r="CV8" s="42"/>
      <c r="CW8" s="43"/>
      <c r="CX8" s="43"/>
      <c r="CY8" s="43"/>
      <c r="CZ8" s="44"/>
      <c r="DA8" s="42"/>
      <c r="DB8" s="43"/>
      <c r="DC8" s="43"/>
      <c r="DD8" s="43"/>
      <c r="DE8" s="44"/>
      <c r="DF8" s="42"/>
      <c r="DG8" s="43"/>
      <c r="DH8" s="43"/>
      <c r="DI8" s="43"/>
      <c r="DJ8" s="44"/>
      <c r="DK8" s="42"/>
      <c r="DL8" s="43"/>
      <c r="DM8" s="43"/>
      <c r="DN8" s="43"/>
      <c r="DO8" s="44"/>
      <c r="DP8" s="37">
        <f t="shared" si="2"/>
        <v>0</v>
      </c>
      <c r="DQ8" s="37">
        <f t="shared" si="3"/>
        <v>5</v>
      </c>
      <c r="DR8" s="220">
        <f>(DQ8*100)/ข้อมูลพื้นฐาน!B10</f>
        <v>25</v>
      </c>
    </row>
    <row r="9" spans="1:122" ht="16" customHeight="1">
      <c r="A9" s="37">
        <v>4</v>
      </c>
      <c r="B9" s="49">
        <f>ข้อมูลพื้นฐาน!E9</f>
        <v>0</v>
      </c>
      <c r="C9" s="161">
        <f>ข้อมูลพื้นฐาน!F9</f>
        <v>0</v>
      </c>
      <c r="D9" s="162"/>
      <c r="E9" s="42" t="s">
        <v>123</v>
      </c>
      <c r="F9" s="43" t="s">
        <v>123</v>
      </c>
      <c r="G9" s="43" t="s">
        <v>123</v>
      </c>
      <c r="H9" s="43" t="s">
        <v>123</v>
      </c>
      <c r="I9" s="44" t="s">
        <v>123</v>
      </c>
      <c r="J9" s="42"/>
      <c r="K9" s="43"/>
      <c r="L9" s="43"/>
      <c r="M9" s="43"/>
      <c r="N9" s="44"/>
      <c r="O9" s="42"/>
      <c r="P9" s="43"/>
      <c r="Q9" s="43"/>
      <c r="R9" s="43"/>
      <c r="S9" s="44"/>
      <c r="T9" s="42"/>
      <c r="U9" s="43"/>
      <c r="V9" s="43"/>
      <c r="W9" s="43"/>
      <c r="X9" s="44"/>
      <c r="Y9" s="42"/>
      <c r="Z9" s="43"/>
      <c r="AA9" s="43"/>
      <c r="AB9" s="43"/>
      <c r="AC9" s="44"/>
      <c r="AD9" s="37">
        <f t="shared" si="4"/>
        <v>5</v>
      </c>
      <c r="AE9" s="37">
        <v>4</v>
      </c>
      <c r="AF9" s="49">
        <f>ข้อมูลพื้นฐาน!E9</f>
        <v>0</v>
      </c>
      <c r="AG9" s="161">
        <f>ข้อมูลพื้นฐาน!F9</f>
        <v>0</v>
      </c>
      <c r="AH9" s="180"/>
      <c r="AI9" s="42"/>
      <c r="AJ9" s="43"/>
      <c r="AK9" s="43"/>
      <c r="AL9" s="43"/>
      <c r="AM9" s="44"/>
      <c r="AN9" s="42"/>
      <c r="AO9" s="43"/>
      <c r="AP9" s="43"/>
      <c r="AQ9" s="43"/>
      <c r="AR9" s="44"/>
      <c r="AS9" s="42"/>
      <c r="AT9" s="43"/>
      <c r="AU9" s="43"/>
      <c r="AV9" s="43"/>
      <c r="AW9" s="44"/>
      <c r="AX9" s="42"/>
      <c r="AY9" s="43"/>
      <c r="AZ9" s="43"/>
      <c r="BA9" s="43"/>
      <c r="BB9" s="44"/>
      <c r="BC9" s="42"/>
      <c r="BD9" s="43"/>
      <c r="BE9" s="43"/>
      <c r="BF9" s="43"/>
      <c r="BG9" s="44"/>
      <c r="BH9" s="37">
        <f t="shared" si="0"/>
        <v>0</v>
      </c>
      <c r="BI9" s="37">
        <v>4</v>
      </c>
      <c r="BJ9" s="49">
        <f>ข้อมูลพื้นฐาน!E9</f>
        <v>0</v>
      </c>
      <c r="BK9" s="161">
        <f>ข้อมูลพื้นฐาน!F9</f>
        <v>0</v>
      </c>
      <c r="BL9" s="180"/>
      <c r="BM9" s="42"/>
      <c r="BN9" s="43"/>
      <c r="BO9" s="43"/>
      <c r="BP9" s="43"/>
      <c r="BQ9" s="44"/>
      <c r="BR9" s="42"/>
      <c r="BS9" s="43"/>
      <c r="BT9" s="43"/>
      <c r="BU9" s="43"/>
      <c r="BV9" s="44"/>
      <c r="BW9" s="42"/>
      <c r="BX9" s="43"/>
      <c r="BY9" s="43"/>
      <c r="BZ9" s="43"/>
      <c r="CA9" s="44"/>
      <c r="CB9" s="42"/>
      <c r="CC9" s="43"/>
      <c r="CD9" s="43"/>
      <c r="CE9" s="43"/>
      <c r="CF9" s="44"/>
      <c r="CG9" s="42"/>
      <c r="CH9" s="43"/>
      <c r="CI9" s="43"/>
      <c r="CJ9" s="43"/>
      <c r="CK9" s="44"/>
      <c r="CL9" s="37">
        <f t="shared" si="1"/>
        <v>0</v>
      </c>
      <c r="CM9" s="37">
        <v>4</v>
      </c>
      <c r="CN9" s="49">
        <f>ข้อมูลพื้นฐาน!E9</f>
        <v>0</v>
      </c>
      <c r="CO9" s="161">
        <f>ข้อมูลพื้นฐาน!F9</f>
        <v>0</v>
      </c>
      <c r="CP9" s="180"/>
      <c r="CQ9" s="42"/>
      <c r="CR9" s="43"/>
      <c r="CS9" s="43"/>
      <c r="CT9" s="43"/>
      <c r="CU9" s="44"/>
      <c r="CV9" s="42"/>
      <c r="CW9" s="43"/>
      <c r="CX9" s="43"/>
      <c r="CY9" s="43"/>
      <c r="CZ9" s="44"/>
      <c r="DA9" s="42"/>
      <c r="DB9" s="43"/>
      <c r="DC9" s="43"/>
      <c r="DD9" s="43"/>
      <c r="DE9" s="44"/>
      <c r="DF9" s="42"/>
      <c r="DG9" s="43"/>
      <c r="DH9" s="43"/>
      <c r="DI9" s="43"/>
      <c r="DJ9" s="44"/>
      <c r="DK9" s="42"/>
      <c r="DL9" s="43"/>
      <c r="DM9" s="43"/>
      <c r="DN9" s="43"/>
      <c r="DO9" s="44"/>
      <c r="DP9" s="37">
        <f t="shared" si="2"/>
        <v>0</v>
      </c>
      <c r="DQ9" s="37">
        <f t="shared" si="3"/>
        <v>5</v>
      </c>
      <c r="DR9" s="220">
        <f>(DQ9*100)/ข้อมูลพื้นฐาน!B10</f>
        <v>25</v>
      </c>
    </row>
    <row r="10" spans="1:122" ht="16" customHeight="1" thickBot="1">
      <c r="A10" s="38">
        <v>5</v>
      </c>
      <c r="B10" s="50">
        <f>ข้อมูลพื้นฐาน!E10</f>
        <v>0</v>
      </c>
      <c r="C10" s="163">
        <f>ข้อมูลพื้นฐาน!F10</f>
        <v>0</v>
      </c>
      <c r="D10" s="164"/>
      <c r="E10" s="45" t="s">
        <v>123</v>
      </c>
      <c r="F10" s="46" t="s">
        <v>123</v>
      </c>
      <c r="G10" s="46" t="s">
        <v>123</v>
      </c>
      <c r="H10" s="46" t="s">
        <v>123</v>
      </c>
      <c r="I10" s="47" t="s">
        <v>123</v>
      </c>
      <c r="J10" s="45"/>
      <c r="K10" s="46"/>
      <c r="L10" s="46"/>
      <c r="M10" s="46"/>
      <c r="N10" s="47"/>
      <c r="O10" s="45"/>
      <c r="P10" s="46"/>
      <c r="Q10" s="46"/>
      <c r="R10" s="46"/>
      <c r="S10" s="47"/>
      <c r="T10" s="45"/>
      <c r="U10" s="46"/>
      <c r="V10" s="46"/>
      <c r="W10" s="46"/>
      <c r="X10" s="47"/>
      <c r="Y10" s="45"/>
      <c r="Z10" s="46"/>
      <c r="AA10" s="46"/>
      <c r="AB10" s="46"/>
      <c r="AC10" s="47"/>
      <c r="AD10" s="38">
        <f t="shared" si="4"/>
        <v>5</v>
      </c>
      <c r="AE10" s="38">
        <v>5</v>
      </c>
      <c r="AF10" s="49">
        <f>ข้อมูลพื้นฐาน!E10</f>
        <v>0</v>
      </c>
      <c r="AG10" s="161">
        <f>ข้อมูลพื้นฐาน!F10</f>
        <v>0</v>
      </c>
      <c r="AH10" s="181"/>
      <c r="AI10" s="45"/>
      <c r="AJ10" s="46"/>
      <c r="AK10" s="46"/>
      <c r="AL10" s="46"/>
      <c r="AM10" s="47"/>
      <c r="AN10" s="45"/>
      <c r="AO10" s="46"/>
      <c r="AP10" s="46"/>
      <c r="AQ10" s="46"/>
      <c r="AR10" s="47"/>
      <c r="AS10" s="45"/>
      <c r="AT10" s="46"/>
      <c r="AU10" s="46"/>
      <c r="AV10" s="46"/>
      <c r="AW10" s="47"/>
      <c r="AX10" s="45"/>
      <c r="AY10" s="46"/>
      <c r="AZ10" s="46"/>
      <c r="BA10" s="46"/>
      <c r="BB10" s="47"/>
      <c r="BC10" s="45"/>
      <c r="BD10" s="46"/>
      <c r="BE10" s="46"/>
      <c r="BF10" s="46"/>
      <c r="BG10" s="47"/>
      <c r="BH10" s="38">
        <f t="shared" si="0"/>
        <v>0</v>
      </c>
      <c r="BI10" s="38">
        <v>5</v>
      </c>
      <c r="BJ10" s="50">
        <f>ข้อมูลพื้นฐาน!E10</f>
        <v>0</v>
      </c>
      <c r="BK10" s="163">
        <f>ข้อมูลพื้นฐาน!F10</f>
        <v>0</v>
      </c>
      <c r="BL10" s="181"/>
      <c r="BM10" s="45"/>
      <c r="BN10" s="46"/>
      <c r="BO10" s="46"/>
      <c r="BP10" s="46"/>
      <c r="BQ10" s="47"/>
      <c r="BR10" s="45"/>
      <c r="BS10" s="46"/>
      <c r="BT10" s="46"/>
      <c r="BU10" s="46"/>
      <c r="BV10" s="47"/>
      <c r="BW10" s="45"/>
      <c r="BX10" s="46"/>
      <c r="BY10" s="46"/>
      <c r="BZ10" s="46"/>
      <c r="CA10" s="47"/>
      <c r="CB10" s="45"/>
      <c r="CC10" s="46"/>
      <c r="CD10" s="46"/>
      <c r="CE10" s="46"/>
      <c r="CF10" s="47"/>
      <c r="CG10" s="45"/>
      <c r="CH10" s="46"/>
      <c r="CI10" s="46"/>
      <c r="CJ10" s="46"/>
      <c r="CK10" s="47"/>
      <c r="CL10" s="38">
        <f t="shared" si="1"/>
        <v>0</v>
      </c>
      <c r="CM10" s="38">
        <v>5</v>
      </c>
      <c r="CN10" s="50">
        <f>ข้อมูลพื้นฐาน!E10</f>
        <v>0</v>
      </c>
      <c r="CO10" s="163">
        <f>ข้อมูลพื้นฐาน!F10</f>
        <v>0</v>
      </c>
      <c r="CP10" s="181"/>
      <c r="CQ10" s="45"/>
      <c r="CR10" s="46"/>
      <c r="CS10" s="46"/>
      <c r="CT10" s="46"/>
      <c r="CU10" s="47"/>
      <c r="CV10" s="45"/>
      <c r="CW10" s="46"/>
      <c r="CX10" s="46"/>
      <c r="CY10" s="46"/>
      <c r="CZ10" s="47"/>
      <c r="DA10" s="45"/>
      <c r="DB10" s="46"/>
      <c r="DC10" s="46"/>
      <c r="DD10" s="46"/>
      <c r="DE10" s="47"/>
      <c r="DF10" s="45"/>
      <c r="DG10" s="46"/>
      <c r="DH10" s="46"/>
      <c r="DI10" s="46"/>
      <c r="DJ10" s="47"/>
      <c r="DK10" s="45"/>
      <c r="DL10" s="46"/>
      <c r="DM10" s="46"/>
      <c r="DN10" s="46"/>
      <c r="DO10" s="47"/>
      <c r="DP10" s="38">
        <f t="shared" si="2"/>
        <v>0</v>
      </c>
      <c r="DQ10" s="38">
        <f t="shared" si="3"/>
        <v>5</v>
      </c>
      <c r="DR10" s="220">
        <f>(DQ10*100)/ข้อมูลพื้นฐาน!B10</f>
        <v>25</v>
      </c>
    </row>
    <row r="11" spans="1:122" ht="16" customHeight="1">
      <c r="A11" s="36">
        <v>6</v>
      </c>
      <c r="B11" s="48">
        <f>ข้อมูลพื้นฐาน!E11</f>
        <v>0</v>
      </c>
      <c r="C11" s="159">
        <f>ข้อมูลพื้นฐาน!F11</f>
        <v>0</v>
      </c>
      <c r="D11" s="160"/>
      <c r="E11" s="39" t="s">
        <v>123</v>
      </c>
      <c r="F11" s="43" t="s">
        <v>123</v>
      </c>
      <c r="G11" s="43" t="s">
        <v>123</v>
      </c>
      <c r="H11" s="43" t="s">
        <v>123</v>
      </c>
      <c r="I11" s="41" t="s">
        <v>123</v>
      </c>
      <c r="J11" s="39"/>
      <c r="K11" s="40"/>
      <c r="L11" s="40"/>
      <c r="M11" s="40"/>
      <c r="N11" s="41"/>
      <c r="O11" s="39"/>
      <c r="P11" s="40"/>
      <c r="Q11" s="40"/>
      <c r="R11" s="40"/>
      <c r="S11" s="41"/>
      <c r="T11" s="39"/>
      <c r="U11" s="40"/>
      <c r="V11" s="40"/>
      <c r="W11" s="40"/>
      <c r="X11" s="41"/>
      <c r="Y11" s="39"/>
      <c r="Z11" s="40"/>
      <c r="AA11" s="40"/>
      <c r="AB11" s="40"/>
      <c r="AC11" s="41"/>
      <c r="AD11" s="36">
        <f t="shared" si="4"/>
        <v>5</v>
      </c>
      <c r="AE11" s="36">
        <v>6</v>
      </c>
      <c r="AF11" s="48">
        <f>ข้อมูลพื้นฐาน!E11</f>
        <v>0</v>
      </c>
      <c r="AG11" s="159">
        <f>ข้อมูลพื้นฐาน!F11</f>
        <v>0</v>
      </c>
      <c r="AH11" s="179"/>
      <c r="AI11" s="39"/>
      <c r="AJ11" s="40"/>
      <c r="AK11" s="40"/>
      <c r="AL11" s="40"/>
      <c r="AM11" s="41"/>
      <c r="AN11" s="39"/>
      <c r="AO11" s="40"/>
      <c r="AP11" s="40"/>
      <c r="AQ11" s="40"/>
      <c r="AR11" s="41"/>
      <c r="AS11" s="39"/>
      <c r="AT11" s="40"/>
      <c r="AU11" s="40"/>
      <c r="AV11" s="40"/>
      <c r="AW11" s="41"/>
      <c r="AX11" s="39"/>
      <c r="AY11" s="40"/>
      <c r="AZ11" s="40"/>
      <c r="BA11" s="40"/>
      <c r="BB11" s="41"/>
      <c r="BC11" s="39"/>
      <c r="BD11" s="40"/>
      <c r="BE11" s="40"/>
      <c r="BF11" s="40"/>
      <c r="BG11" s="41"/>
      <c r="BH11" s="36">
        <f t="shared" si="0"/>
        <v>0</v>
      </c>
      <c r="BI11" s="36">
        <v>6</v>
      </c>
      <c r="BJ11" s="48">
        <f>ข้อมูลพื้นฐาน!E11</f>
        <v>0</v>
      </c>
      <c r="BK11" s="159">
        <f>ข้อมูลพื้นฐาน!F11</f>
        <v>0</v>
      </c>
      <c r="BL11" s="179"/>
      <c r="BM11" s="39"/>
      <c r="BN11" s="40"/>
      <c r="BO11" s="40"/>
      <c r="BP11" s="40"/>
      <c r="BQ11" s="41"/>
      <c r="BR11" s="39"/>
      <c r="BS11" s="40"/>
      <c r="BT11" s="40"/>
      <c r="BU11" s="40"/>
      <c r="BV11" s="41"/>
      <c r="BW11" s="39"/>
      <c r="BX11" s="40"/>
      <c r="BY11" s="40"/>
      <c r="BZ11" s="40"/>
      <c r="CA11" s="41"/>
      <c r="CB11" s="39"/>
      <c r="CC11" s="40"/>
      <c r="CD11" s="40"/>
      <c r="CE11" s="40"/>
      <c r="CF11" s="41"/>
      <c r="CG11" s="39"/>
      <c r="CH11" s="40"/>
      <c r="CI11" s="40"/>
      <c r="CJ11" s="40"/>
      <c r="CK11" s="41"/>
      <c r="CL11" s="36">
        <f t="shared" si="1"/>
        <v>0</v>
      </c>
      <c r="CM11" s="36">
        <v>6</v>
      </c>
      <c r="CN11" s="48">
        <f>ข้อมูลพื้นฐาน!E11</f>
        <v>0</v>
      </c>
      <c r="CO11" s="159">
        <f>ข้อมูลพื้นฐาน!F11</f>
        <v>0</v>
      </c>
      <c r="CP11" s="179"/>
      <c r="CQ11" s="39"/>
      <c r="CR11" s="40"/>
      <c r="CS11" s="40"/>
      <c r="CT11" s="40"/>
      <c r="CU11" s="41"/>
      <c r="CV11" s="39"/>
      <c r="CW11" s="40"/>
      <c r="CX11" s="40"/>
      <c r="CY11" s="40"/>
      <c r="CZ11" s="41"/>
      <c r="DA11" s="39"/>
      <c r="DB11" s="40"/>
      <c r="DC11" s="40"/>
      <c r="DD11" s="40"/>
      <c r="DE11" s="41"/>
      <c r="DF11" s="39"/>
      <c r="DG11" s="40"/>
      <c r="DH11" s="40"/>
      <c r="DI11" s="40"/>
      <c r="DJ11" s="41"/>
      <c r="DK11" s="39"/>
      <c r="DL11" s="40"/>
      <c r="DM11" s="40"/>
      <c r="DN11" s="40"/>
      <c r="DO11" s="41"/>
      <c r="DP11" s="36">
        <f t="shared" si="2"/>
        <v>0</v>
      </c>
      <c r="DQ11" s="36">
        <f t="shared" si="3"/>
        <v>5</v>
      </c>
      <c r="DR11" s="220">
        <f>(DQ11*100)/ข้อมูลพื้นฐาน!B10</f>
        <v>25</v>
      </c>
    </row>
    <row r="12" spans="1:122" ht="16" customHeight="1">
      <c r="A12" s="37">
        <v>7</v>
      </c>
      <c r="B12" s="49">
        <f>ข้อมูลพื้นฐาน!E12</f>
        <v>0</v>
      </c>
      <c r="C12" s="161">
        <f>ข้อมูลพื้นฐาน!F12</f>
        <v>0</v>
      </c>
      <c r="D12" s="162"/>
      <c r="E12" s="42" t="s">
        <v>123</v>
      </c>
      <c r="F12" s="43" t="s">
        <v>123</v>
      </c>
      <c r="G12" s="43" t="s">
        <v>123</v>
      </c>
      <c r="H12" s="43" t="s">
        <v>123</v>
      </c>
      <c r="I12" s="44" t="s">
        <v>123</v>
      </c>
      <c r="J12" s="42"/>
      <c r="K12" s="43"/>
      <c r="L12" s="43"/>
      <c r="M12" s="43"/>
      <c r="N12" s="44"/>
      <c r="O12" s="42"/>
      <c r="P12" s="43"/>
      <c r="Q12" s="43"/>
      <c r="R12" s="43"/>
      <c r="S12" s="44"/>
      <c r="T12" s="42"/>
      <c r="U12" s="43"/>
      <c r="V12" s="43"/>
      <c r="W12" s="43"/>
      <c r="X12" s="44"/>
      <c r="Y12" s="42"/>
      <c r="Z12" s="43"/>
      <c r="AA12" s="43"/>
      <c r="AB12" s="43"/>
      <c r="AC12" s="44"/>
      <c r="AD12" s="37">
        <f t="shared" si="4"/>
        <v>5</v>
      </c>
      <c r="AE12" s="37">
        <v>7</v>
      </c>
      <c r="AF12" s="49">
        <f>ข้อมูลพื้นฐาน!E12</f>
        <v>0</v>
      </c>
      <c r="AG12" s="161">
        <f>ข้อมูลพื้นฐาน!F12</f>
        <v>0</v>
      </c>
      <c r="AH12" s="180"/>
      <c r="AI12" s="42"/>
      <c r="AJ12" s="43"/>
      <c r="AK12" s="43"/>
      <c r="AL12" s="43"/>
      <c r="AM12" s="44"/>
      <c r="AN12" s="42"/>
      <c r="AO12" s="43"/>
      <c r="AP12" s="43"/>
      <c r="AQ12" s="43"/>
      <c r="AR12" s="44"/>
      <c r="AS12" s="42"/>
      <c r="AT12" s="43"/>
      <c r="AU12" s="43"/>
      <c r="AV12" s="43"/>
      <c r="AW12" s="44"/>
      <c r="AX12" s="42"/>
      <c r="AY12" s="43"/>
      <c r="AZ12" s="43"/>
      <c r="BA12" s="43"/>
      <c r="BB12" s="44"/>
      <c r="BC12" s="42"/>
      <c r="BD12" s="43"/>
      <c r="BE12" s="43"/>
      <c r="BF12" s="43"/>
      <c r="BG12" s="44"/>
      <c r="BH12" s="37">
        <f t="shared" si="0"/>
        <v>0</v>
      </c>
      <c r="BI12" s="37">
        <v>7</v>
      </c>
      <c r="BJ12" s="49">
        <f>ข้อมูลพื้นฐาน!E12</f>
        <v>0</v>
      </c>
      <c r="BK12" s="161">
        <f>ข้อมูลพื้นฐาน!F12</f>
        <v>0</v>
      </c>
      <c r="BL12" s="180"/>
      <c r="BM12" s="42"/>
      <c r="BN12" s="43"/>
      <c r="BO12" s="43"/>
      <c r="BP12" s="43"/>
      <c r="BQ12" s="44"/>
      <c r="BR12" s="42"/>
      <c r="BS12" s="43"/>
      <c r="BT12" s="43"/>
      <c r="BU12" s="43"/>
      <c r="BV12" s="44"/>
      <c r="BW12" s="42"/>
      <c r="BX12" s="43"/>
      <c r="BY12" s="43"/>
      <c r="BZ12" s="43"/>
      <c r="CA12" s="44"/>
      <c r="CB12" s="42"/>
      <c r="CC12" s="43"/>
      <c r="CD12" s="43"/>
      <c r="CE12" s="43"/>
      <c r="CF12" s="44"/>
      <c r="CG12" s="42"/>
      <c r="CH12" s="43"/>
      <c r="CI12" s="43"/>
      <c r="CJ12" s="43"/>
      <c r="CK12" s="44"/>
      <c r="CL12" s="37">
        <f t="shared" si="1"/>
        <v>0</v>
      </c>
      <c r="CM12" s="37">
        <v>7</v>
      </c>
      <c r="CN12" s="49">
        <f>ข้อมูลพื้นฐาน!E12</f>
        <v>0</v>
      </c>
      <c r="CO12" s="161">
        <f>ข้อมูลพื้นฐาน!F12</f>
        <v>0</v>
      </c>
      <c r="CP12" s="180"/>
      <c r="CQ12" s="42"/>
      <c r="CR12" s="43"/>
      <c r="CS12" s="43"/>
      <c r="CT12" s="43"/>
      <c r="CU12" s="44"/>
      <c r="CV12" s="42"/>
      <c r="CW12" s="43"/>
      <c r="CX12" s="43"/>
      <c r="CY12" s="43"/>
      <c r="CZ12" s="44"/>
      <c r="DA12" s="42"/>
      <c r="DB12" s="43"/>
      <c r="DC12" s="43"/>
      <c r="DD12" s="43"/>
      <c r="DE12" s="44"/>
      <c r="DF12" s="42"/>
      <c r="DG12" s="43"/>
      <c r="DH12" s="43"/>
      <c r="DI12" s="43"/>
      <c r="DJ12" s="44"/>
      <c r="DK12" s="42"/>
      <c r="DL12" s="43"/>
      <c r="DM12" s="43"/>
      <c r="DN12" s="43"/>
      <c r="DO12" s="44"/>
      <c r="DP12" s="37">
        <f t="shared" si="2"/>
        <v>0</v>
      </c>
      <c r="DQ12" s="37">
        <f t="shared" si="3"/>
        <v>5</v>
      </c>
      <c r="DR12" s="220">
        <f>(DQ12*100)/ข้อมูลพื้นฐาน!B10</f>
        <v>25</v>
      </c>
    </row>
    <row r="13" spans="1:122" ht="16" customHeight="1">
      <c r="A13" s="37">
        <v>8</v>
      </c>
      <c r="B13" s="49">
        <f>ข้อมูลพื้นฐาน!E13</f>
        <v>0</v>
      </c>
      <c r="C13" s="161">
        <f>ข้อมูลพื้นฐาน!F13</f>
        <v>0</v>
      </c>
      <c r="D13" s="162"/>
      <c r="E13" s="42" t="s">
        <v>123</v>
      </c>
      <c r="F13" s="43" t="s">
        <v>123</v>
      </c>
      <c r="G13" s="43" t="s">
        <v>123</v>
      </c>
      <c r="H13" s="43" t="s">
        <v>123</v>
      </c>
      <c r="I13" s="44" t="s">
        <v>123</v>
      </c>
      <c r="J13" s="42"/>
      <c r="K13" s="43"/>
      <c r="L13" s="43"/>
      <c r="M13" s="43"/>
      <c r="N13" s="44"/>
      <c r="O13" s="42"/>
      <c r="P13" s="43"/>
      <c r="Q13" s="43"/>
      <c r="R13" s="43"/>
      <c r="S13" s="44"/>
      <c r="T13" s="42"/>
      <c r="U13" s="43"/>
      <c r="V13" s="43"/>
      <c r="W13" s="43"/>
      <c r="X13" s="44"/>
      <c r="Y13" s="42"/>
      <c r="Z13" s="43"/>
      <c r="AA13" s="43"/>
      <c r="AB13" s="43"/>
      <c r="AC13" s="44"/>
      <c r="AD13" s="37">
        <f t="shared" si="4"/>
        <v>5</v>
      </c>
      <c r="AE13" s="37">
        <v>8</v>
      </c>
      <c r="AF13" s="49">
        <f>ข้อมูลพื้นฐาน!E13</f>
        <v>0</v>
      </c>
      <c r="AG13" s="161">
        <f>ข้อมูลพื้นฐาน!F13</f>
        <v>0</v>
      </c>
      <c r="AH13" s="180"/>
      <c r="AI13" s="42"/>
      <c r="AJ13" s="43"/>
      <c r="AK13" s="43"/>
      <c r="AL13" s="43"/>
      <c r="AM13" s="44"/>
      <c r="AN13" s="42"/>
      <c r="AO13" s="43"/>
      <c r="AP13" s="43"/>
      <c r="AQ13" s="43"/>
      <c r="AR13" s="44"/>
      <c r="AS13" s="42"/>
      <c r="AT13" s="43"/>
      <c r="AU13" s="43"/>
      <c r="AV13" s="43"/>
      <c r="AW13" s="44"/>
      <c r="AX13" s="42"/>
      <c r="AY13" s="43"/>
      <c r="AZ13" s="43"/>
      <c r="BA13" s="43"/>
      <c r="BB13" s="44"/>
      <c r="BC13" s="42"/>
      <c r="BD13" s="43"/>
      <c r="BE13" s="43"/>
      <c r="BF13" s="43"/>
      <c r="BG13" s="44"/>
      <c r="BH13" s="37">
        <f t="shared" si="0"/>
        <v>0</v>
      </c>
      <c r="BI13" s="37">
        <v>8</v>
      </c>
      <c r="BJ13" s="49">
        <f>ข้อมูลพื้นฐาน!E13</f>
        <v>0</v>
      </c>
      <c r="BK13" s="161">
        <f>ข้อมูลพื้นฐาน!F13</f>
        <v>0</v>
      </c>
      <c r="BL13" s="180"/>
      <c r="BM13" s="42"/>
      <c r="BN13" s="43"/>
      <c r="BO13" s="43"/>
      <c r="BP13" s="43"/>
      <c r="BQ13" s="44"/>
      <c r="BR13" s="42"/>
      <c r="BS13" s="43"/>
      <c r="BT13" s="43"/>
      <c r="BU13" s="43"/>
      <c r="BV13" s="44"/>
      <c r="BW13" s="42"/>
      <c r="BX13" s="43"/>
      <c r="BY13" s="43"/>
      <c r="BZ13" s="43"/>
      <c r="CA13" s="44"/>
      <c r="CB13" s="42"/>
      <c r="CC13" s="43"/>
      <c r="CD13" s="43"/>
      <c r="CE13" s="43"/>
      <c r="CF13" s="44"/>
      <c r="CG13" s="42"/>
      <c r="CH13" s="43"/>
      <c r="CI13" s="43"/>
      <c r="CJ13" s="43"/>
      <c r="CK13" s="44"/>
      <c r="CL13" s="37">
        <f t="shared" si="1"/>
        <v>0</v>
      </c>
      <c r="CM13" s="37">
        <v>8</v>
      </c>
      <c r="CN13" s="49">
        <f>ข้อมูลพื้นฐาน!E13</f>
        <v>0</v>
      </c>
      <c r="CO13" s="161">
        <f>ข้อมูลพื้นฐาน!F13</f>
        <v>0</v>
      </c>
      <c r="CP13" s="180"/>
      <c r="CQ13" s="42"/>
      <c r="CR13" s="43"/>
      <c r="CS13" s="43"/>
      <c r="CT13" s="43"/>
      <c r="CU13" s="44"/>
      <c r="CV13" s="42"/>
      <c r="CW13" s="43"/>
      <c r="CX13" s="43"/>
      <c r="CY13" s="43"/>
      <c r="CZ13" s="44"/>
      <c r="DA13" s="42"/>
      <c r="DB13" s="43"/>
      <c r="DC13" s="43"/>
      <c r="DD13" s="43"/>
      <c r="DE13" s="44"/>
      <c r="DF13" s="42"/>
      <c r="DG13" s="43"/>
      <c r="DH13" s="43"/>
      <c r="DI13" s="43"/>
      <c r="DJ13" s="44"/>
      <c r="DK13" s="42"/>
      <c r="DL13" s="43"/>
      <c r="DM13" s="43"/>
      <c r="DN13" s="43"/>
      <c r="DO13" s="44"/>
      <c r="DP13" s="37">
        <f t="shared" si="2"/>
        <v>0</v>
      </c>
      <c r="DQ13" s="37">
        <f t="shared" si="3"/>
        <v>5</v>
      </c>
      <c r="DR13" s="220">
        <f>(DQ13*100)/ข้อมูลพื้นฐาน!B10</f>
        <v>25</v>
      </c>
    </row>
    <row r="14" spans="1:122" ht="16" customHeight="1">
      <c r="A14" s="37">
        <v>9</v>
      </c>
      <c r="B14" s="49">
        <f>ข้อมูลพื้นฐาน!E14</f>
        <v>0</v>
      </c>
      <c r="C14" s="161">
        <f>ข้อมูลพื้นฐาน!F14</f>
        <v>0</v>
      </c>
      <c r="D14" s="162"/>
      <c r="E14" s="42" t="s">
        <v>123</v>
      </c>
      <c r="F14" s="43" t="s">
        <v>123</v>
      </c>
      <c r="G14" s="43" t="s">
        <v>123</v>
      </c>
      <c r="H14" s="43" t="s">
        <v>123</v>
      </c>
      <c r="I14" s="44" t="s">
        <v>123</v>
      </c>
      <c r="J14" s="42"/>
      <c r="K14" s="43"/>
      <c r="L14" s="43"/>
      <c r="M14" s="43"/>
      <c r="N14" s="44"/>
      <c r="O14" s="42"/>
      <c r="P14" s="43"/>
      <c r="Q14" s="43"/>
      <c r="R14" s="43"/>
      <c r="S14" s="44"/>
      <c r="T14" s="42"/>
      <c r="U14" s="43"/>
      <c r="V14" s="43"/>
      <c r="W14" s="43"/>
      <c r="X14" s="44"/>
      <c r="Y14" s="42"/>
      <c r="Z14" s="43"/>
      <c r="AA14" s="43"/>
      <c r="AB14" s="43"/>
      <c r="AC14" s="44"/>
      <c r="AD14" s="37">
        <f t="shared" si="4"/>
        <v>5</v>
      </c>
      <c r="AE14" s="37">
        <v>9</v>
      </c>
      <c r="AF14" s="49">
        <f>ข้อมูลพื้นฐาน!E14</f>
        <v>0</v>
      </c>
      <c r="AG14" s="161">
        <f>ข้อมูลพื้นฐาน!F14</f>
        <v>0</v>
      </c>
      <c r="AH14" s="180"/>
      <c r="AI14" s="42"/>
      <c r="AJ14" s="43"/>
      <c r="AK14" s="43"/>
      <c r="AL14" s="43"/>
      <c r="AM14" s="44"/>
      <c r="AN14" s="42"/>
      <c r="AO14" s="43"/>
      <c r="AP14" s="43"/>
      <c r="AQ14" s="43"/>
      <c r="AR14" s="44"/>
      <c r="AS14" s="42"/>
      <c r="AT14" s="43"/>
      <c r="AU14" s="43"/>
      <c r="AV14" s="43"/>
      <c r="AW14" s="44"/>
      <c r="AX14" s="42"/>
      <c r="AY14" s="43"/>
      <c r="AZ14" s="43"/>
      <c r="BA14" s="43"/>
      <c r="BB14" s="44"/>
      <c r="BC14" s="42"/>
      <c r="BD14" s="43"/>
      <c r="BE14" s="43"/>
      <c r="BF14" s="43"/>
      <c r="BG14" s="44"/>
      <c r="BH14" s="37">
        <f t="shared" si="0"/>
        <v>0</v>
      </c>
      <c r="BI14" s="37">
        <v>9</v>
      </c>
      <c r="BJ14" s="49">
        <f>ข้อมูลพื้นฐาน!E14</f>
        <v>0</v>
      </c>
      <c r="BK14" s="161">
        <f>ข้อมูลพื้นฐาน!F14</f>
        <v>0</v>
      </c>
      <c r="BL14" s="180"/>
      <c r="BM14" s="42"/>
      <c r="BN14" s="43"/>
      <c r="BO14" s="43"/>
      <c r="BP14" s="43"/>
      <c r="BQ14" s="44"/>
      <c r="BR14" s="42"/>
      <c r="BS14" s="43"/>
      <c r="BT14" s="43"/>
      <c r="BU14" s="43"/>
      <c r="BV14" s="44"/>
      <c r="BW14" s="42"/>
      <c r="BX14" s="43"/>
      <c r="BY14" s="43"/>
      <c r="BZ14" s="43"/>
      <c r="CA14" s="44"/>
      <c r="CB14" s="42"/>
      <c r="CC14" s="43"/>
      <c r="CD14" s="43"/>
      <c r="CE14" s="43"/>
      <c r="CF14" s="44"/>
      <c r="CG14" s="42"/>
      <c r="CH14" s="43"/>
      <c r="CI14" s="43"/>
      <c r="CJ14" s="43"/>
      <c r="CK14" s="44"/>
      <c r="CL14" s="37">
        <f t="shared" si="1"/>
        <v>0</v>
      </c>
      <c r="CM14" s="37">
        <v>9</v>
      </c>
      <c r="CN14" s="49">
        <f>ข้อมูลพื้นฐาน!E14</f>
        <v>0</v>
      </c>
      <c r="CO14" s="161">
        <f>ข้อมูลพื้นฐาน!F14</f>
        <v>0</v>
      </c>
      <c r="CP14" s="180"/>
      <c r="CQ14" s="42"/>
      <c r="CR14" s="43"/>
      <c r="CS14" s="43"/>
      <c r="CT14" s="43"/>
      <c r="CU14" s="44"/>
      <c r="CV14" s="42"/>
      <c r="CW14" s="43"/>
      <c r="CX14" s="43"/>
      <c r="CY14" s="43"/>
      <c r="CZ14" s="44"/>
      <c r="DA14" s="42"/>
      <c r="DB14" s="43"/>
      <c r="DC14" s="43"/>
      <c r="DD14" s="43"/>
      <c r="DE14" s="44"/>
      <c r="DF14" s="42"/>
      <c r="DG14" s="43"/>
      <c r="DH14" s="43"/>
      <c r="DI14" s="43"/>
      <c r="DJ14" s="44"/>
      <c r="DK14" s="42"/>
      <c r="DL14" s="43"/>
      <c r="DM14" s="43"/>
      <c r="DN14" s="43"/>
      <c r="DO14" s="44"/>
      <c r="DP14" s="37">
        <f t="shared" si="2"/>
        <v>0</v>
      </c>
      <c r="DQ14" s="37">
        <f t="shared" si="3"/>
        <v>5</v>
      </c>
      <c r="DR14" s="220">
        <f>(DQ14*100)/ข้อมูลพื้นฐาน!B10</f>
        <v>25</v>
      </c>
    </row>
    <row r="15" spans="1:122" ht="16" customHeight="1" thickBot="1">
      <c r="A15" s="38">
        <v>10</v>
      </c>
      <c r="B15" s="50">
        <f>ข้อมูลพื้นฐาน!E15</f>
        <v>0</v>
      </c>
      <c r="C15" s="163">
        <f>ข้อมูลพื้นฐาน!F15</f>
        <v>0</v>
      </c>
      <c r="D15" s="164"/>
      <c r="E15" s="45" t="s">
        <v>123</v>
      </c>
      <c r="F15" s="46" t="s">
        <v>123</v>
      </c>
      <c r="G15" s="46" t="s">
        <v>123</v>
      </c>
      <c r="H15" s="46" t="s">
        <v>123</v>
      </c>
      <c r="I15" s="47" t="s">
        <v>123</v>
      </c>
      <c r="J15" s="45"/>
      <c r="K15" s="46"/>
      <c r="L15" s="46"/>
      <c r="M15" s="46"/>
      <c r="N15" s="47"/>
      <c r="O15" s="45"/>
      <c r="P15" s="46"/>
      <c r="Q15" s="46"/>
      <c r="R15" s="46"/>
      <c r="S15" s="47"/>
      <c r="T15" s="45"/>
      <c r="U15" s="46"/>
      <c r="V15" s="46"/>
      <c r="W15" s="46"/>
      <c r="X15" s="47"/>
      <c r="Y15" s="45"/>
      <c r="Z15" s="46"/>
      <c r="AA15" s="46"/>
      <c r="AB15" s="46"/>
      <c r="AC15" s="47"/>
      <c r="AD15" s="38">
        <f t="shared" si="4"/>
        <v>5</v>
      </c>
      <c r="AE15" s="38">
        <v>10</v>
      </c>
      <c r="AF15" s="50">
        <f>ข้อมูลพื้นฐาน!E15</f>
        <v>0</v>
      </c>
      <c r="AG15" s="163">
        <f>ข้อมูลพื้นฐาน!F15</f>
        <v>0</v>
      </c>
      <c r="AH15" s="181"/>
      <c r="AI15" s="45"/>
      <c r="AJ15" s="46"/>
      <c r="AK15" s="46"/>
      <c r="AL15" s="46"/>
      <c r="AM15" s="47"/>
      <c r="AN15" s="45"/>
      <c r="AO15" s="46"/>
      <c r="AP15" s="46"/>
      <c r="AQ15" s="46"/>
      <c r="AR15" s="47"/>
      <c r="AS15" s="45"/>
      <c r="AT15" s="46"/>
      <c r="AU15" s="46"/>
      <c r="AV15" s="46"/>
      <c r="AW15" s="47"/>
      <c r="AX15" s="45"/>
      <c r="AY15" s="46"/>
      <c r="AZ15" s="46"/>
      <c r="BA15" s="46"/>
      <c r="BB15" s="47"/>
      <c r="BC15" s="45"/>
      <c r="BD15" s="46"/>
      <c r="BE15" s="46"/>
      <c r="BF15" s="46"/>
      <c r="BG15" s="47"/>
      <c r="BH15" s="38">
        <f t="shared" si="0"/>
        <v>0</v>
      </c>
      <c r="BI15" s="38">
        <v>10</v>
      </c>
      <c r="BJ15" s="50">
        <f>ข้อมูลพื้นฐาน!E15</f>
        <v>0</v>
      </c>
      <c r="BK15" s="163">
        <f>ข้อมูลพื้นฐาน!F15</f>
        <v>0</v>
      </c>
      <c r="BL15" s="181"/>
      <c r="BM15" s="45"/>
      <c r="BN15" s="46"/>
      <c r="BO15" s="46"/>
      <c r="BP15" s="46"/>
      <c r="BQ15" s="47"/>
      <c r="BR15" s="45"/>
      <c r="BS15" s="46"/>
      <c r="BT15" s="46"/>
      <c r="BU15" s="46"/>
      <c r="BV15" s="47"/>
      <c r="BW15" s="45"/>
      <c r="BX15" s="46"/>
      <c r="BY15" s="46"/>
      <c r="BZ15" s="46"/>
      <c r="CA15" s="47"/>
      <c r="CB15" s="45"/>
      <c r="CC15" s="46"/>
      <c r="CD15" s="46"/>
      <c r="CE15" s="46"/>
      <c r="CF15" s="47"/>
      <c r="CG15" s="45"/>
      <c r="CH15" s="46"/>
      <c r="CI15" s="46"/>
      <c r="CJ15" s="46"/>
      <c r="CK15" s="47"/>
      <c r="CL15" s="38">
        <f t="shared" si="1"/>
        <v>0</v>
      </c>
      <c r="CM15" s="38">
        <v>10</v>
      </c>
      <c r="CN15" s="50">
        <f>ข้อมูลพื้นฐาน!E15</f>
        <v>0</v>
      </c>
      <c r="CO15" s="163">
        <f>ข้อมูลพื้นฐาน!F15</f>
        <v>0</v>
      </c>
      <c r="CP15" s="181"/>
      <c r="CQ15" s="45"/>
      <c r="CR15" s="46"/>
      <c r="CS15" s="46"/>
      <c r="CT15" s="46"/>
      <c r="CU15" s="47"/>
      <c r="CV15" s="45"/>
      <c r="CW15" s="46"/>
      <c r="CX15" s="46"/>
      <c r="CY15" s="46"/>
      <c r="CZ15" s="47"/>
      <c r="DA15" s="45"/>
      <c r="DB15" s="46"/>
      <c r="DC15" s="46"/>
      <c r="DD15" s="46"/>
      <c r="DE15" s="47"/>
      <c r="DF15" s="45"/>
      <c r="DG15" s="46"/>
      <c r="DH15" s="46"/>
      <c r="DI15" s="46"/>
      <c r="DJ15" s="47"/>
      <c r="DK15" s="45"/>
      <c r="DL15" s="46"/>
      <c r="DM15" s="46"/>
      <c r="DN15" s="46"/>
      <c r="DO15" s="47"/>
      <c r="DP15" s="38">
        <f t="shared" si="2"/>
        <v>0</v>
      </c>
      <c r="DQ15" s="38">
        <f t="shared" si="3"/>
        <v>5</v>
      </c>
      <c r="DR15" s="220">
        <f>(DQ15*100)/ข้อมูลพื้นฐาน!B10</f>
        <v>25</v>
      </c>
    </row>
    <row r="16" spans="1:122" ht="16" customHeight="1">
      <c r="A16" s="36">
        <v>11</v>
      </c>
      <c r="B16" s="48">
        <f>ข้อมูลพื้นฐาน!E16</f>
        <v>0</v>
      </c>
      <c r="C16" s="159">
        <f>ข้อมูลพื้นฐาน!F16</f>
        <v>0</v>
      </c>
      <c r="D16" s="160"/>
      <c r="E16" s="39" t="s">
        <v>123</v>
      </c>
      <c r="F16" s="43" t="s">
        <v>123</v>
      </c>
      <c r="G16" s="43" t="s">
        <v>123</v>
      </c>
      <c r="H16" s="43" t="s">
        <v>123</v>
      </c>
      <c r="I16" s="41" t="s">
        <v>123</v>
      </c>
      <c r="J16" s="39"/>
      <c r="K16" s="40"/>
      <c r="L16" s="40"/>
      <c r="M16" s="40"/>
      <c r="N16" s="41"/>
      <c r="O16" s="39"/>
      <c r="P16" s="40"/>
      <c r="Q16" s="40"/>
      <c r="R16" s="40"/>
      <c r="S16" s="41"/>
      <c r="T16" s="39"/>
      <c r="U16" s="40"/>
      <c r="V16" s="40"/>
      <c r="W16" s="40"/>
      <c r="X16" s="41"/>
      <c r="Y16" s="39"/>
      <c r="Z16" s="40"/>
      <c r="AA16" s="40"/>
      <c r="AB16" s="40"/>
      <c r="AC16" s="41"/>
      <c r="AD16" s="36">
        <f t="shared" si="4"/>
        <v>5</v>
      </c>
      <c r="AE16" s="36">
        <v>11</v>
      </c>
      <c r="AF16" s="48">
        <f>ข้อมูลพื้นฐาน!E16</f>
        <v>0</v>
      </c>
      <c r="AG16" s="159">
        <f>ข้อมูลพื้นฐาน!F16</f>
        <v>0</v>
      </c>
      <c r="AH16" s="179"/>
      <c r="AI16" s="39"/>
      <c r="AJ16" s="40"/>
      <c r="AK16" s="40"/>
      <c r="AL16" s="40"/>
      <c r="AM16" s="41"/>
      <c r="AN16" s="39"/>
      <c r="AO16" s="40"/>
      <c r="AP16" s="40"/>
      <c r="AQ16" s="40"/>
      <c r="AR16" s="41"/>
      <c r="AS16" s="39"/>
      <c r="AT16" s="40"/>
      <c r="AU16" s="40"/>
      <c r="AV16" s="40"/>
      <c r="AW16" s="41"/>
      <c r="AX16" s="39"/>
      <c r="AY16" s="40"/>
      <c r="AZ16" s="40"/>
      <c r="BA16" s="40"/>
      <c r="BB16" s="41"/>
      <c r="BC16" s="39"/>
      <c r="BD16" s="40"/>
      <c r="BE16" s="40"/>
      <c r="BF16" s="40"/>
      <c r="BG16" s="41"/>
      <c r="BH16" s="36">
        <f t="shared" si="0"/>
        <v>0</v>
      </c>
      <c r="BI16" s="36">
        <v>11</v>
      </c>
      <c r="BJ16" s="48">
        <f>ข้อมูลพื้นฐาน!E16</f>
        <v>0</v>
      </c>
      <c r="BK16" s="159">
        <f>ข้อมูลพื้นฐาน!F16</f>
        <v>0</v>
      </c>
      <c r="BL16" s="179"/>
      <c r="BM16" s="39"/>
      <c r="BN16" s="40"/>
      <c r="BO16" s="40"/>
      <c r="BP16" s="40"/>
      <c r="BQ16" s="41"/>
      <c r="BR16" s="39"/>
      <c r="BS16" s="40"/>
      <c r="BT16" s="40"/>
      <c r="BU16" s="40"/>
      <c r="BV16" s="41"/>
      <c r="BW16" s="39"/>
      <c r="BX16" s="40"/>
      <c r="BY16" s="40"/>
      <c r="BZ16" s="40"/>
      <c r="CA16" s="41"/>
      <c r="CB16" s="39"/>
      <c r="CC16" s="40"/>
      <c r="CD16" s="40"/>
      <c r="CE16" s="40"/>
      <c r="CF16" s="41"/>
      <c r="CG16" s="39"/>
      <c r="CH16" s="40"/>
      <c r="CI16" s="40"/>
      <c r="CJ16" s="40"/>
      <c r="CK16" s="41"/>
      <c r="CL16" s="36">
        <f t="shared" si="1"/>
        <v>0</v>
      </c>
      <c r="CM16" s="36">
        <v>11</v>
      </c>
      <c r="CN16" s="48">
        <f>ข้อมูลพื้นฐาน!E16</f>
        <v>0</v>
      </c>
      <c r="CO16" s="159">
        <f>ข้อมูลพื้นฐาน!F16</f>
        <v>0</v>
      </c>
      <c r="CP16" s="179"/>
      <c r="CQ16" s="39"/>
      <c r="CR16" s="40"/>
      <c r="CS16" s="40"/>
      <c r="CT16" s="40"/>
      <c r="CU16" s="41"/>
      <c r="CV16" s="39"/>
      <c r="CW16" s="40"/>
      <c r="CX16" s="40"/>
      <c r="CY16" s="40"/>
      <c r="CZ16" s="41"/>
      <c r="DA16" s="39"/>
      <c r="DB16" s="40"/>
      <c r="DC16" s="40"/>
      <c r="DD16" s="40"/>
      <c r="DE16" s="41"/>
      <c r="DF16" s="39"/>
      <c r="DG16" s="40"/>
      <c r="DH16" s="40"/>
      <c r="DI16" s="40"/>
      <c r="DJ16" s="41"/>
      <c r="DK16" s="39"/>
      <c r="DL16" s="40"/>
      <c r="DM16" s="40"/>
      <c r="DN16" s="40"/>
      <c r="DO16" s="41"/>
      <c r="DP16" s="36">
        <f t="shared" si="2"/>
        <v>0</v>
      </c>
      <c r="DQ16" s="36">
        <f t="shared" si="3"/>
        <v>5</v>
      </c>
      <c r="DR16" s="220">
        <f>(DQ16*100)/ข้อมูลพื้นฐาน!B10</f>
        <v>25</v>
      </c>
    </row>
    <row r="17" spans="1:122" ht="16" customHeight="1">
      <c r="A17" s="37">
        <v>12</v>
      </c>
      <c r="B17" s="49">
        <f>ข้อมูลพื้นฐาน!E17</f>
        <v>0</v>
      </c>
      <c r="C17" s="161">
        <f>ข้อมูลพื้นฐาน!F17</f>
        <v>0</v>
      </c>
      <c r="D17" s="162"/>
      <c r="E17" s="42" t="s">
        <v>123</v>
      </c>
      <c r="F17" s="43" t="s">
        <v>123</v>
      </c>
      <c r="G17" s="43" t="s">
        <v>123</v>
      </c>
      <c r="H17" s="43" t="s">
        <v>123</v>
      </c>
      <c r="I17" s="44" t="s">
        <v>123</v>
      </c>
      <c r="J17" s="42"/>
      <c r="K17" s="43"/>
      <c r="L17" s="43"/>
      <c r="M17" s="43"/>
      <c r="N17" s="44"/>
      <c r="O17" s="42"/>
      <c r="P17" s="43"/>
      <c r="Q17" s="43"/>
      <c r="R17" s="43"/>
      <c r="S17" s="44"/>
      <c r="T17" s="42"/>
      <c r="U17" s="43"/>
      <c r="V17" s="43"/>
      <c r="W17" s="43"/>
      <c r="X17" s="44"/>
      <c r="Y17" s="42"/>
      <c r="Z17" s="43"/>
      <c r="AA17" s="43"/>
      <c r="AB17" s="43"/>
      <c r="AC17" s="44"/>
      <c r="AD17" s="37">
        <f t="shared" si="4"/>
        <v>5</v>
      </c>
      <c r="AE17" s="37">
        <v>12</v>
      </c>
      <c r="AF17" s="49">
        <f>ข้อมูลพื้นฐาน!E17</f>
        <v>0</v>
      </c>
      <c r="AG17" s="161">
        <f>ข้อมูลพื้นฐาน!F17</f>
        <v>0</v>
      </c>
      <c r="AH17" s="180"/>
      <c r="AI17" s="42"/>
      <c r="AJ17" s="43"/>
      <c r="AK17" s="43"/>
      <c r="AL17" s="43"/>
      <c r="AM17" s="44"/>
      <c r="AN17" s="42"/>
      <c r="AO17" s="43"/>
      <c r="AP17" s="43"/>
      <c r="AQ17" s="43"/>
      <c r="AR17" s="44"/>
      <c r="AS17" s="42"/>
      <c r="AT17" s="43"/>
      <c r="AU17" s="43"/>
      <c r="AV17" s="43"/>
      <c r="AW17" s="44"/>
      <c r="AX17" s="42"/>
      <c r="AY17" s="43"/>
      <c r="AZ17" s="43"/>
      <c r="BA17" s="43"/>
      <c r="BB17" s="44"/>
      <c r="BC17" s="42"/>
      <c r="BD17" s="43"/>
      <c r="BE17" s="43"/>
      <c r="BF17" s="43"/>
      <c r="BG17" s="44"/>
      <c r="BH17" s="37">
        <f t="shared" si="0"/>
        <v>0</v>
      </c>
      <c r="BI17" s="37">
        <v>12</v>
      </c>
      <c r="BJ17" s="49">
        <f>ข้อมูลพื้นฐาน!E17</f>
        <v>0</v>
      </c>
      <c r="BK17" s="161">
        <f>ข้อมูลพื้นฐาน!F17</f>
        <v>0</v>
      </c>
      <c r="BL17" s="180"/>
      <c r="BM17" s="42"/>
      <c r="BN17" s="43"/>
      <c r="BO17" s="43"/>
      <c r="BP17" s="43"/>
      <c r="BQ17" s="44"/>
      <c r="BR17" s="42"/>
      <c r="BS17" s="43"/>
      <c r="BT17" s="43"/>
      <c r="BU17" s="43"/>
      <c r="BV17" s="44"/>
      <c r="BW17" s="42"/>
      <c r="BX17" s="43"/>
      <c r="BY17" s="43"/>
      <c r="BZ17" s="43"/>
      <c r="CA17" s="44"/>
      <c r="CB17" s="42"/>
      <c r="CC17" s="43"/>
      <c r="CD17" s="43"/>
      <c r="CE17" s="43"/>
      <c r="CF17" s="44"/>
      <c r="CG17" s="42"/>
      <c r="CH17" s="43"/>
      <c r="CI17" s="43"/>
      <c r="CJ17" s="43"/>
      <c r="CK17" s="44"/>
      <c r="CL17" s="37">
        <f t="shared" si="1"/>
        <v>0</v>
      </c>
      <c r="CM17" s="37">
        <v>12</v>
      </c>
      <c r="CN17" s="49">
        <f>ข้อมูลพื้นฐาน!E17</f>
        <v>0</v>
      </c>
      <c r="CO17" s="161">
        <f>ข้อมูลพื้นฐาน!F17</f>
        <v>0</v>
      </c>
      <c r="CP17" s="180"/>
      <c r="CQ17" s="42"/>
      <c r="CR17" s="43"/>
      <c r="CS17" s="43"/>
      <c r="CT17" s="43"/>
      <c r="CU17" s="44"/>
      <c r="CV17" s="42"/>
      <c r="CW17" s="43"/>
      <c r="CX17" s="43"/>
      <c r="CY17" s="43"/>
      <c r="CZ17" s="44"/>
      <c r="DA17" s="42"/>
      <c r="DB17" s="43"/>
      <c r="DC17" s="43"/>
      <c r="DD17" s="43"/>
      <c r="DE17" s="44"/>
      <c r="DF17" s="42"/>
      <c r="DG17" s="43"/>
      <c r="DH17" s="43"/>
      <c r="DI17" s="43"/>
      <c r="DJ17" s="44"/>
      <c r="DK17" s="42"/>
      <c r="DL17" s="43"/>
      <c r="DM17" s="43"/>
      <c r="DN17" s="43"/>
      <c r="DO17" s="44"/>
      <c r="DP17" s="37">
        <f t="shared" si="2"/>
        <v>0</v>
      </c>
      <c r="DQ17" s="37">
        <f t="shared" si="3"/>
        <v>5</v>
      </c>
      <c r="DR17" s="220">
        <f>(DQ17*100)/ข้อมูลพื้นฐาน!B10</f>
        <v>25</v>
      </c>
    </row>
    <row r="18" spans="1:122" ht="16" customHeight="1">
      <c r="A18" s="37">
        <v>13</v>
      </c>
      <c r="B18" s="49">
        <f>ข้อมูลพื้นฐาน!E18</f>
        <v>0</v>
      </c>
      <c r="C18" s="161">
        <f>ข้อมูลพื้นฐาน!F18</f>
        <v>0</v>
      </c>
      <c r="D18" s="162"/>
      <c r="E18" s="42" t="s">
        <v>123</v>
      </c>
      <c r="F18" s="43" t="s">
        <v>123</v>
      </c>
      <c r="G18" s="43" t="s">
        <v>123</v>
      </c>
      <c r="H18" s="43" t="s">
        <v>123</v>
      </c>
      <c r="I18" s="44" t="s">
        <v>123</v>
      </c>
      <c r="J18" s="42"/>
      <c r="K18" s="43"/>
      <c r="L18" s="43"/>
      <c r="M18" s="43"/>
      <c r="N18" s="44"/>
      <c r="O18" s="42"/>
      <c r="P18" s="43"/>
      <c r="Q18" s="43"/>
      <c r="R18" s="43"/>
      <c r="S18" s="44"/>
      <c r="T18" s="42"/>
      <c r="U18" s="43"/>
      <c r="V18" s="43"/>
      <c r="W18" s="43"/>
      <c r="X18" s="44"/>
      <c r="Y18" s="42"/>
      <c r="Z18" s="43"/>
      <c r="AA18" s="43"/>
      <c r="AB18" s="43"/>
      <c r="AC18" s="44"/>
      <c r="AD18" s="37">
        <f t="shared" si="4"/>
        <v>5</v>
      </c>
      <c r="AE18" s="37">
        <v>13</v>
      </c>
      <c r="AF18" s="49">
        <f>ข้อมูลพื้นฐาน!E18</f>
        <v>0</v>
      </c>
      <c r="AG18" s="161">
        <f>ข้อมูลพื้นฐาน!F18</f>
        <v>0</v>
      </c>
      <c r="AH18" s="180"/>
      <c r="AI18" s="42"/>
      <c r="AJ18" s="43"/>
      <c r="AK18" s="43"/>
      <c r="AL18" s="43"/>
      <c r="AM18" s="44"/>
      <c r="AN18" s="42"/>
      <c r="AO18" s="43"/>
      <c r="AP18" s="43"/>
      <c r="AQ18" s="43"/>
      <c r="AR18" s="44"/>
      <c r="AS18" s="42"/>
      <c r="AT18" s="43"/>
      <c r="AU18" s="43"/>
      <c r="AV18" s="43"/>
      <c r="AW18" s="44"/>
      <c r="AX18" s="42"/>
      <c r="AY18" s="43"/>
      <c r="AZ18" s="43"/>
      <c r="BA18" s="43"/>
      <c r="BB18" s="44"/>
      <c r="BC18" s="42"/>
      <c r="BD18" s="43"/>
      <c r="BE18" s="43"/>
      <c r="BF18" s="43"/>
      <c r="BG18" s="44"/>
      <c r="BH18" s="37">
        <f t="shared" si="0"/>
        <v>0</v>
      </c>
      <c r="BI18" s="37">
        <v>13</v>
      </c>
      <c r="BJ18" s="49">
        <f>ข้อมูลพื้นฐาน!E18</f>
        <v>0</v>
      </c>
      <c r="BK18" s="161">
        <f>ข้อมูลพื้นฐาน!F18</f>
        <v>0</v>
      </c>
      <c r="BL18" s="180"/>
      <c r="BM18" s="42"/>
      <c r="BN18" s="43"/>
      <c r="BO18" s="43"/>
      <c r="BP18" s="43"/>
      <c r="BQ18" s="44"/>
      <c r="BR18" s="42"/>
      <c r="BS18" s="43"/>
      <c r="BT18" s="43"/>
      <c r="BU18" s="43"/>
      <c r="BV18" s="44"/>
      <c r="BW18" s="42"/>
      <c r="BX18" s="43"/>
      <c r="BY18" s="43"/>
      <c r="BZ18" s="43"/>
      <c r="CA18" s="44"/>
      <c r="CB18" s="42"/>
      <c r="CC18" s="43"/>
      <c r="CD18" s="43"/>
      <c r="CE18" s="43"/>
      <c r="CF18" s="44"/>
      <c r="CG18" s="42"/>
      <c r="CH18" s="43"/>
      <c r="CI18" s="43"/>
      <c r="CJ18" s="43"/>
      <c r="CK18" s="44"/>
      <c r="CL18" s="37">
        <f t="shared" si="1"/>
        <v>0</v>
      </c>
      <c r="CM18" s="37">
        <v>13</v>
      </c>
      <c r="CN18" s="49">
        <f>ข้อมูลพื้นฐาน!E18</f>
        <v>0</v>
      </c>
      <c r="CO18" s="161">
        <f>ข้อมูลพื้นฐาน!F18</f>
        <v>0</v>
      </c>
      <c r="CP18" s="180"/>
      <c r="CQ18" s="42"/>
      <c r="CR18" s="43"/>
      <c r="CS18" s="43"/>
      <c r="CT18" s="43"/>
      <c r="CU18" s="44"/>
      <c r="CV18" s="42"/>
      <c r="CW18" s="43"/>
      <c r="CX18" s="43"/>
      <c r="CY18" s="43"/>
      <c r="CZ18" s="44"/>
      <c r="DA18" s="42"/>
      <c r="DB18" s="43"/>
      <c r="DC18" s="43"/>
      <c r="DD18" s="43"/>
      <c r="DE18" s="44"/>
      <c r="DF18" s="42"/>
      <c r="DG18" s="43"/>
      <c r="DH18" s="43"/>
      <c r="DI18" s="43"/>
      <c r="DJ18" s="44"/>
      <c r="DK18" s="42"/>
      <c r="DL18" s="43"/>
      <c r="DM18" s="43"/>
      <c r="DN18" s="43"/>
      <c r="DO18" s="44"/>
      <c r="DP18" s="37">
        <f t="shared" si="2"/>
        <v>0</v>
      </c>
      <c r="DQ18" s="37">
        <f t="shared" si="3"/>
        <v>5</v>
      </c>
      <c r="DR18" s="220">
        <f>(DQ18*100)/ข้อมูลพื้นฐาน!B10</f>
        <v>25</v>
      </c>
    </row>
    <row r="19" spans="1:122" ht="16" customHeight="1">
      <c r="A19" s="37">
        <v>14</v>
      </c>
      <c r="B19" s="49">
        <f>ข้อมูลพื้นฐาน!E19</f>
        <v>0</v>
      </c>
      <c r="C19" s="161">
        <f>ข้อมูลพื้นฐาน!F19</f>
        <v>0</v>
      </c>
      <c r="D19" s="162"/>
      <c r="E19" s="42" t="s">
        <v>123</v>
      </c>
      <c r="F19" s="43" t="s">
        <v>123</v>
      </c>
      <c r="G19" s="43" t="s">
        <v>123</v>
      </c>
      <c r="H19" s="43" t="s">
        <v>123</v>
      </c>
      <c r="I19" s="44" t="s">
        <v>123</v>
      </c>
      <c r="J19" s="42"/>
      <c r="K19" s="43"/>
      <c r="L19" s="43"/>
      <c r="M19" s="43"/>
      <c r="N19" s="44"/>
      <c r="O19" s="42"/>
      <c r="P19" s="43"/>
      <c r="Q19" s="43"/>
      <c r="R19" s="43"/>
      <c r="S19" s="44"/>
      <c r="T19" s="42"/>
      <c r="U19" s="43"/>
      <c r="V19" s="43"/>
      <c r="W19" s="43"/>
      <c r="X19" s="44"/>
      <c r="Y19" s="42"/>
      <c r="Z19" s="43"/>
      <c r="AA19" s="43"/>
      <c r="AB19" s="43"/>
      <c r="AC19" s="44"/>
      <c r="AD19" s="37">
        <f t="shared" si="4"/>
        <v>5</v>
      </c>
      <c r="AE19" s="37">
        <v>14</v>
      </c>
      <c r="AF19" s="49">
        <f>ข้อมูลพื้นฐาน!E19</f>
        <v>0</v>
      </c>
      <c r="AG19" s="161">
        <f>ข้อมูลพื้นฐาน!F19</f>
        <v>0</v>
      </c>
      <c r="AH19" s="180"/>
      <c r="AI19" s="42"/>
      <c r="AJ19" s="43"/>
      <c r="AK19" s="43"/>
      <c r="AL19" s="43"/>
      <c r="AM19" s="44"/>
      <c r="AN19" s="42"/>
      <c r="AO19" s="43"/>
      <c r="AP19" s="43"/>
      <c r="AQ19" s="43"/>
      <c r="AR19" s="44"/>
      <c r="AS19" s="42"/>
      <c r="AT19" s="43"/>
      <c r="AU19" s="43"/>
      <c r="AV19" s="43"/>
      <c r="AW19" s="44"/>
      <c r="AX19" s="42"/>
      <c r="AY19" s="43"/>
      <c r="AZ19" s="43"/>
      <c r="BA19" s="43"/>
      <c r="BB19" s="44"/>
      <c r="BC19" s="42"/>
      <c r="BD19" s="43"/>
      <c r="BE19" s="43"/>
      <c r="BF19" s="43"/>
      <c r="BG19" s="44"/>
      <c r="BH19" s="37">
        <f t="shared" si="0"/>
        <v>0</v>
      </c>
      <c r="BI19" s="37">
        <v>14</v>
      </c>
      <c r="BJ19" s="49">
        <f>ข้อมูลพื้นฐาน!E19</f>
        <v>0</v>
      </c>
      <c r="BK19" s="161">
        <f>ข้อมูลพื้นฐาน!F19</f>
        <v>0</v>
      </c>
      <c r="BL19" s="180"/>
      <c r="BM19" s="42"/>
      <c r="BN19" s="43"/>
      <c r="BO19" s="43"/>
      <c r="BP19" s="43"/>
      <c r="BQ19" s="44"/>
      <c r="BR19" s="42"/>
      <c r="BS19" s="43"/>
      <c r="BT19" s="43"/>
      <c r="BU19" s="43"/>
      <c r="BV19" s="44"/>
      <c r="BW19" s="42"/>
      <c r="BX19" s="43"/>
      <c r="BY19" s="43"/>
      <c r="BZ19" s="43"/>
      <c r="CA19" s="44"/>
      <c r="CB19" s="42"/>
      <c r="CC19" s="43"/>
      <c r="CD19" s="43"/>
      <c r="CE19" s="43"/>
      <c r="CF19" s="44"/>
      <c r="CG19" s="42"/>
      <c r="CH19" s="43"/>
      <c r="CI19" s="43"/>
      <c r="CJ19" s="43"/>
      <c r="CK19" s="44"/>
      <c r="CL19" s="37">
        <f t="shared" si="1"/>
        <v>0</v>
      </c>
      <c r="CM19" s="37">
        <v>14</v>
      </c>
      <c r="CN19" s="49">
        <f>ข้อมูลพื้นฐาน!E19</f>
        <v>0</v>
      </c>
      <c r="CO19" s="161">
        <f>ข้อมูลพื้นฐาน!F19</f>
        <v>0</v>
      </c>
      <c r="CP19" s="180"/>
      <c r="CQ19" s="42"/>
      <c r="CR19" s="43"/>
      <c r="CS19" s="43"/>
      <c r="CT19" s="43"/>
      <c r="CU19" s="44"/>
      <c r="CV19" s="42"/>
      <c r="CW19" s="43"/>
      <c r="CX19" s="43"/>
      <c r="CY19" s="43"/>
      <c r="CZ19" s="44"/>
      <c r="DA19" s="42"/>
      <c r="DB19" s="43"/>
      <c r="DC19" s="43"/>
      <c r="DD19" s="43"/>
      <c r="DE19" s="44"/>
      <c r="DF19" s="42"/>
      <c r="DG19" s="43"/>
      <c r="DH19" s="43"/>
      <c r="DI19" s="43"/>
      <c r="DJ19" s="44"/>
      <c r="DK19" s="42"/>
      <c r="DL19" s="43"/>
      <c r="DM19" s="43"/>
      <c r="DN19" s="43"/>
      <c r="DO19" s="44"/>
      <c r="DP19" s="37">
        <f t="shared" si="2"/>
        <v>0</v>
      </c>
      <c r="DQ19" s="37">
        <f t="shared" si="3"/>
        <v>5</v>
      </c>
      <c r="DR19" s="220">
        <f>(DQ19*100)/ข้อมูลพื้นฐาน!B10</f>
        <v>25</v>
      </c>
    </row>
    <row r="20" spans="1:122" ht="16" customHeight="1" thickBot="1">
      <c r="A20" s="38">
        <v>15</v>
      </c>
      <c r="B20" s="50">
        <f>ข้อมูลพื้นฐาน!E20</f>
        <v>0</v>
      </c>
      <c r="C20" s="163">
        <f>ข้อมูลพื้นฐาน!F20</f>
        <v>0</v>
      </c>
      <c r="D20" s="164"/>
      <c r="E20" s="45" t="s">
        <v>123</v>
      </c>
      <c r="F20" s="46" t="s">
        <v>123</v>
      </c>
      <c r="G20" s="46" t="s">
        <v>123</v>
      </c>
      <c r="H20" s="46" t="s">
        <v>123</v>
      </c>
      <c r="I20" s="47" t="s">
        <v>123</v>
      </c>
      <c r="J20" s="45"/>
      <c r="K20" s="46"/>
      <c r="L20" s="46"/>
      <c r="M20" s="46"/>
      <c r="N20" s="47"/>
      <c r="O20" s="45"/>
      <c r="P20" s="46"/>
      <c r="Q20" s="46"/>
      <c r="R20" s="46"/>
      <c r="S20" s="47"/>
      <c r="T20" s="45"/>
      <c r="U20" s="46"/>
      <c r="V20" s="46"/>
      <c r="W20" s="46"/>
      <c r="X20" s="47"/>
      <c r="Y20" s="45"/>
      <c r="Z20" s="46"/>
      <c r="AA20" s="46"/>
      <c r="AB20" s="46"/>
      <c r="AC20" s="47"/>
      <c r="AD20" s="38">
        <f t="shared" si="4"/>
        <v>5</v>
      </c>
      <c r="AE20" s="38">
        <v>15</v>
      </c>
      <c r="AF20" s="50">
        <f>ข้อมูลพื้นฐาน!E20</f>
        <v>0</v>
      </c>
      <c r="AG20" s="163">
        <f>ข้อมูลพื้นฐาน!F20</f>
        <v>0</v>
      </c>
      <c r="AH20" s="181"/>
      <c r="AI20" s="45"/>
      <c r="AJ20" s="46"/>
      <c r="AK20" s="46"/>
      <c r="AL20" s="46"/>
      <c r="AM20" s="47"/>
      <c r="AN20" s="45"/>
      <c r="AO20" s="46"/>
      <c r="AP20" s="46"/>
      <c r="AQ20" s="46"/>
      <c r="AR20" s="47"/>
      <c r="AS20" s="45"/>
      <c r="AT20" s="46"/>
      <c r="AU20" s="46"/>
      <c r="AV20" s="46"/>
      <c r="AW20" s="47"/>
      <c r="AX20" s="45"/>
      <c r="AY20" s="46"/>
      <c r="AZ20" s="46"/>
      <c r="BA20" s="46"/>
      <c r="BB20" s="47"/>
      <c r="BC20" s="45"/>
      <c r="BD20" s="46"/>
      <c r="BE20" s="46"/>
      <c r="BF20" s="46"/>
      <c r="BG20" s="47"/>
      <c r="BH20" s="38">
        <f t="shared" si="0"/>
        <v>0</v>
      </c>
      <c r="BI20" s="38">
        <v>15</v>
      </c>
      <c r="BJ20" s="50">
        <f>ข้อมูลพื้นฐาน!E20</f>
        <v>0</v>
      </c>
      <c r="BK20" s="163">
        <f>ข้อมูลพื้นฐาน!F20</f>
        <v>0</v>
      </c>
      <c r="BL20" s="181"/>
      <c r="BM20" s="45"/>
      <c r="BN20" s="46"/>
      <c r="BO20" s="46"/>
      <c r="BP20" s="46"/>
      <c r="BQ20" s="47"/>
      <c r="BR20" s="45"/>
      <c r="BS20" s="46"/>
      <c r="BT20" s="46"/>
      <c r="BU20" s="46"/>
      <c r="BV20" s="47"/>
      <c r="BW20" s="45"/>
      <c r="BX20" s="46"/>
      <c r="BY20" s="46"/>
      <c r="BZ20" s="46"/>
      <c r="CA20" s="47"/>
      <c r="CB20" s="45"/>
      <c r="CC20" s="46"/>
      <c r="CD20" s="46"/>
      <c r="CE20" s="46"/>
      <c r="CF20" s="47"/>
      <c r="CG20" s="45"/>
      <c r="CH20" s="46"/>
      <c r="CI20" s="46"/>
      <c r="CJ20" s="46"/>
      <c r="CK20" s="47"/>
      <c r="CL20" s="38">
        <f t="shared" si="1"/>
        <v>0</v>
      </c>
      <c r="CM20" s="38">
        <v>15</v>
      </c>
      <c r="CN20" s="50">
        <f>ข้อมูลพื้นฐาน!E20</f>
        <v>0</v>
      </c>
      <c r="CO20" s="163">
        <f>ข้อมูลพื้นฐาน!F20</f>
        <v>0</v>
      </c>
      <c r="CP20" s="181"/>
      <c r="CQ20" s="45"/>
      <c r="CR20" s="46"/>
      <c r="CS20" s="46"/>
      <c r="CT20" s="46"/>
      <c r="CU20" s="47"/>
      <c r="CV20" s="45"/>
      <c r="CW20" s="46"/>
      <c r="CX20" s="46"/>
      <c r="CY20" s="46"/>
      <c r="CZ20" s="47"/>
      <c r="DA20" s="45"/>
      <c r="DB20" s="46"/>
      <c r="DC20" s="46"/>
      <c r="DD20" s="46"/>
      <c r="DE20" s="47"/>
      <c r="DF20" s="45"/>
      <c r="DG20" s="46"/>
      <c r="DH20" s="46"/>
      <c r="DI20" s="46"/>
      <c r="DJ20" s="47"/>
      <c r="DK20" s="45"/>
      <c r="DL20" s="46"/>
      <c r="DM20" s="46"/>
      <c r="DN20" s="46"/>
      <c r="DO20" s="47"/>
      <c r="DP20" s="38">
        <f t="shared" si="2"/>
        <v>0</v>
      </c>
      <c r="DQ20" s="38">
        <f t="shared" si="3"/>
        <v>5</v>
      </c>
      <c r="DR20" s="220">
        <f>(DQ20*100)/ข้อมูลพื้นฐาน!B10</f>
        <v>25</v>
      </c>
    </row>
    <row r="21" spans="1:122" ht="16" customHeight="1">
      <c r="A21" s="36">
        <v>16</v>
      </c>
      <c r="B21" s="48">
        <f>ข้อมูลพื้นฐาน!E21</f>
        <v>0</v>
      </c>
      <c r="C21" s="159">
        <f>ข้อมูลพื้นฐาน!F21</f>
        <v>0</v>
      </c>
      <c r="D21" s="160"/>
      <c r="E21" s="39" t="s">
        <v>123</v>
      </c>
      <c r="F21" s="43" t="s">
        <v>123</v>
      </c>
      <c r="G21" s="43" t="s">
        <v>123</v>
      </c>
      <c r="H21" s="43" t="s">
        <v>123</v>
      </c>
      <c r="I21" s="41" t="s">
        <v>123</v>
      </c>
      <c r="J21" s="39"/>
      <c r="K21" s="40"/>
      <c r="L21" s="40"/>
      <c r="M21" s="40"/>
      <c r="N21" s="41"/>
      <c r="O21" s="39"/>
      <c r="P21" s="40"/>
      <c r="Q21" s="40"/>
      <c r="R21" s="40"/>
      <c r="S21" s="41"/>
      <c r="T21" s="39"/>
      <c r="U21" s="40"/>
      <c r="V21" s="40"/>
      <c r="W21" s="40"/>
      <c r="X21" s="41"/>
      <c r="Y21" s="39"/>
      <c r="Z21" s="40"/>
      <c r="AA21" s="40"/>
      <c r="AB21" s="40"/>
      <c r="AC21" s="41"/>
      <c r="AD21" s="36">
        <f t="shared" si="4"/>
        <v>5</v>
      </c>
      <c r="AE21" s="36">
        <v>16</v>
      </c>
      <c r="AF21" s="48">
        <f>ข้อมูลพื้นฐาน!E21</f>
        <v>0</v>
      </c>
      <c r="AG21" s="159">
        <f>ข้อมูลพื้นฐาน!F21</f>
        <v>0</v>
      </c>
      <c r="AH21" s="179"/>
      <c r="AI21" s="39"/>
      <c r="AJ21" s="40"/>
      <c r="AK21" s="40"/>
      <c r="AL21" s="40"/>
      <c r="AM21" s="41"/>
      <c r="AN21" s="39"/>
      <c r="AO21" s="40"/>
      <c r="AP21" s="40"/>
      <c r="AQ21" s="40"/>
      <c r="AR21" s="41"/>
      <c r="AS21" s="39"/>
      <c r="AT21" s="40"/>
      <c r="AU21" s="40"/>
      <c r="AV21" s="40"/>
      <c r="AW21" s="41"/>
      <c r="AX21" s="39"/>
      <c r="AY21" s="40"/>
      <c r="AZ21" s="40"/>
      <c r="BA21" s="40"/>
      <c r="BB21" s="41"/>
      <c r="BC21" s="39"/>
      <c r="BD21" s="40"/>
      <c r="BE21" s="40"/>
      <c r="BF21" s="40"/>
      <c r="BG21" s="41"/>
      <c r="BH21" s="36">
        <f t="shared" si="0"/>
        <v>0</v>
      </c>
      <c r="BI21" s="36">
        <v>16</v>
      </c>
      <c r="BJ21" s="48">
        <f>ข้อมูลพื้นฐาน!E21</f>
        <v>0</v>
      </c>
      <c r="BK21" s="159">
        <f>ข้อมูลพื้นฐาน!F21</f>
        <v>0</v>
      </c>
      <c r="BL21" s="179"/>
      <c r="BM21" s="39"/>
      <c r="BN21" s="40"/>
      <c r="BO21" s="40"/>
      <c r="BP21" s="40"/>
      <c r="BQ21" s="41"/>
      <c r="BR21" s="39"/>
      <c r="BS21" s="40"/>
      <c r="BT21" s="40"/>
      <c r="BU21" s="40"/>
      <c r="BV21" s="41"/>
      <c r="BW21" s="39"/>
      <c r="BX21" s="40"/>
      <c r="BY21" s="40"/>
      <c r="BZ21" s="40"/>
      <c r="CA21" s="41"/>
      <c r="CB21" s="39"/>
      <c r="CC21" s="40"/>
      <c r="CD21" s="40"/>
      <c r="CE21" s="40"/>
      <c r="CF21" s="41"/>
      <c r="CG21" s="39"/>
      <c r="CH21" s="40"/>
      <c r="CI21" s="40"/>
      <c r="CJ21" s="40"/>
      <c r="CK21" s="41"/>
      <c r="CL21" s="36">
        <f t="shared" si="1"/>
        <v>0</v>
      </c>
      <c r="CM21" s="36">
        <v>16</v>
      </c>
      <c r="CN21" s="48">
        <f>ข้อมูลพื้นฐาน!E21</f>
        <v>0</v>
      </c>
      <c r="CO21" s="159">
        <f>ข้อมูลพื้นฐาน!F21</f>
        <v>0</v>
      </c>
      <c r="CP21" s="179"/>
      <c r="CQ21" s="39"/>
      <c r="CR21" s="40"/>
      <c r="CS21" s="40"/>
      <c r="CT21" s="40"/>
      <c r="CU21" s="41"/>
      <c r="CV21" s="39"/>
      <c r="CW21" s="40"/>
      <c r="CX21" s="40"/>
      <c r="CY21" s="40"/>
      <c r="CZ21" s="41"/>
      <c r="DA21" s="39"/>
      <c r="DB21" s="40"/>
      <c r="DC21" s="40"/>
      <c r="DD21" s="40"/>
      <c r="DE21" s="41"/>
      <c r="DF21" s="39"/>
      <c r="DG21" s="40"/>
      <c r="DH21" s="40"/>
      <c r="DI21" s="40"/>
      <c r="DJ21" s="41"/>
      <c r="DK21" s="39"/>
      <c r="DL21" s="40"/>
      <c r="DM21" s="40"/>
      <c r="DN21" s="40"/>
      <c r="DO21" s="41"/>
      <c r="DP21" s="36">
        <f t="shared" si="2"/>
        <v>0</v>
      </c>
      <c r="DQ21" s="36">
        <f t="shared" si="3"/>
        <v>5</v>
      </c>
      <c r="DR21" s="220">
        <f>(DQ21*100)/ข้อมูลพื้นฐาน!B10</f>
        <v>25</v>
      </c>
    </row>
    <row r="22" spans="1:122" ht="16" customHeight="1">
      <c r="A22" s="37">
        <v>17</v>
      </c>
      <c r="B22" s="49">
        <f>ข้อมูลพื้นฐาน!E22</f>
        <v>0</v>
      </c>
      <c r="C22" s="161">
        <f>ข้อมูลพื้นฐาน!F22</f>
        <v>0</v>
      </c>
      <c r="D22" s="162"/>
      <c r="E22" s="42" t="s">
        <v>123</v>
      </c>
      <c r="F22" s="43" t="s">
        <v>123</v>
      </c>
      <c r="G22" s="43" t="s">
        <v>123</v>
      </c>
      <c r="H22" s="43" t="s">
        <v>123</v>
      </c>
      <c r="I22" s="44" t="s">
        <v>123</v>
      </c>
      <c r="J22" s="42"/>
      <c r="K22" s="43"/>
      <c r="L22" s="43"/>
      <c r="M22" s="43"/>
      <c r="N22" s="44"/>
      <c r="O22" s="42"/>
      <c r="P22" s="43"/>
      <c r="Q22" s="43"/>
      <c r="R22" s="43"/>
      <c r="S22" s="44"/>
      <c r="T22" s="42"/>
      <c r="U22" s="43"/>
      <c r="V22" s="43"/>
      <c r="W22" s="43"/>
      <c r="X22" s="44"/>
      <c r="Y22" s="42"/>
      <c r="Z22" s="43"/>
      <c r="AA22" s="43"/>
      <c r="AB22" s="43"/>
      <c r="AC22" s="44"/>
      <c r="AD22" s="37">
        <f t="shared" si="4"/>
        <v>5</v>
      </c>
      <c r="AE22" s="37">
        <v>17</v>
      </c>
      <c r="AF22" s="49">
        <f>ข้อมูลพื้นฐาน!E22</f>
        <v>0</v>
      </c>
      <c r="AG22" s="161">
        <f>ข้อมูลพื้นฐาน!F22</f>
        <v>0</v>
      </c>
      <c r="AH22" s="180"/>
      <c r="AI22" s="42"/>
      <c r="AJ22" s="43"/>
      <c r="AK22" s="43"/>
      <c r="AL22" s="43"/>
      <c r="AM22" s="44"/>
      <c r="AN22" s="42"/>
      <c r="AO22" s="43"/>
      <c r="AP22" s="43"/>
      <c r="AQ22" s="43"/>
      <c r="AR22" s="44"/>
      <c r="AS22" s="42"/>
      <c r="AT22" s="43"/>
      <c r="AU22" s="43"/>
      <c r="AV22" s="43"/>
      <c r="AW22" s="44"/>
      <c r="AX22" s="42"/>
      <c r="AY22" s="43"/>
      <c r="AZ22" s="43"/>
      <c r="BA22" s="43"/>
      <c r="BB22" s="44"/>
      <c r="BC22" s="42"/>
      <c r="BD22" s="43"/>
      <c r="BE22" s="43"/>
      <c r="BF22" s="43"/>
      <c r="BG22" s="44"/>
      <c r="BH22" s="37">
        <f t="shared" si="0"/>
        <v>0</v>
      </c>
      <c r="BI22" s="37">
        <v>17</v>
      </c>
      <c r="BJ22" s="49">
        <f>ข้อมูลพื้นฐาน!E22</f>
        <v>0</v>
      </c>
      <c r="BK22" s="161">
        <f>ข้อมูลพื้นฐาน!F22</f>
        <v>0</v>
      </c>
      <c r="BL22" s="180"/>
      <c r="BM22" s="42"/>
      <c r="BN22" s="43"/>
      <c r="BO22" s="43"/>
      <c r="BP22" s="43"/>
      <c r="BQ22" s="44"/>
      <c r="BR22" s="42"/>
      <c r="BS22" s="43"/>
      <c r="BT22" s="43"/>
      <c r="BU22" s="43"/>
      <c r="BV22" s="44"/>
      <c r="BW22" s="42"/>
      <c r="BX22" s="43"/>
      <c r="BY22" s="43"/>
      <c r="BZ22" s="43"/>
      <c r="CA22" s="44"/>
      <c r="CB22" s="42"/>
      <c r="CC22" s="43"/>
      <c r="CD22" s="43"/>
      <c r="CE22" s="43"/>
      <c r="CF22" s="44"/>
      <c r="CG22" s="42"/>
      <c r="CH22" s="43"/>
      <c r="CI22" s="43"/>
      <c r="CJ22" s="43"/>
      <c r="CK22" s="44"/>
      <c r="CL22" s="37">
        <f t="shared" si="1"/>
        <v>0</v>
      </c>
      <c r="CM22" s="37">
        <v>17</v>
      </c>
      <c r="CN22" s="49">
        <f>ข้อมูลพื้นฐาน!E22</f>
        <v>0</v>
      </c>
      <c r="CO22" s="161">
        <f>ข้อมูลพื้นฐาน!F22</f>
        <v>0</v>
      </c>
      <c r="CP22" s="180"/>
      <c r="CQ22" s="42"/>
      <c r="CR22" s="43"/>
      <c r="CS22" s="43"/>
      <c r="CT22" s="43"/>
      <c r="CU22" s="44"/>
      <c r="CV22" s="42"/>
      <c r="CW22" s="43"/>
      <c r="CX22" s="43"/>
      <c r="CY22" s="43"/>
      <c r="CZ22" s="44"/>
      <c r="DA22" s="42"/>
      <c r="DB22" s="43"/>
      <c r="DC22" s="43"/>
      <c r="DD22" s="43"/>
      <c r="DE22" s="44"/>
      <c r="DF22" s="42"/>
      <c r="DG22" s="43"/>
      <c r="DH22" s="43"/>
      <c r="DI22" s="43"/>
      <c r="DJ22" s="44"/>
      <c r="DK22" s="42"/>
      <c r="DL22" s="43"/>
      <c r="DM22" s="43"/>
      <c r="DN22" s="43"/>
      <c r="DO22" s="44"/>
      <c r="DP22" s="37">
        <f t="shared" si="2"/>
        <v>0</v>
      </c>
      <c r="DQ22" s="37">
        <f t="shared" si="3"/>
        <v>5</v>
      </c>
      <c r="DR22" s="220">
        <f>(DQ22*100)/ข้อมูลพื้นฐาน!B10</f>
        <v>25</v>
      </c>
    </row>
    <row r="23" spans="1:122" ht="16" customHeight="1">
      <c r="A23" s="37">
        <v>18</v>
      </c>
      <c r="B23" s="49">
        <f>ข้อมูลพื้นฐาน!E23</f>
        <v>0</v>
      </c>
      <c r="C23" s="161">
        <f>ข้อมูลพื้นฐาน!F23</f>
        <v>0</v>
      </c>
      <c r="D23" s="162"/>
      <c r="E23" s="42" t="s">
        <v>123</v>
      </c>
      <c r="F23" s="43" t="s">
        <v>123</v>
      </c>
      <c r="G23" s="43" t="s">
        <v>123</v>
      </c>
      <c r="H23" s="43" t="s">
        <v>123</v>
      </c>
      <c r="I23" s="44" t="s">
        <v>123</v>
      </c>
      <c r="J23" s="42"/>
      <c r="K23" s="43"/>
      <c r="L23" s="43"/>
      <c r="M23" s="43"/>
      <c r="N23" s="44"/>
      <c r="O23" s="42"/>
      <c r="P23" s="43"/>
      <c r="Q23" s="43"/>
      <c r="R23" s="43"/>
      <c r="S23" s="44"/>
      <c r="T23" s="42"/>
      <c r="U23" s="43"/>
      <c r="V23" s="43"/>
      <c r="W23" s="43"/>
      <c r="X23" s="44"/>
      <c r="Y23" s="42"/>
      <c r="Z23" s="43"/>
      <c r="AA23" s="43"/>
      <c r="AB23" s="43"/>
      <c r="AC23" s="44"/>
      <c r="AD23" s="37">
        <f t="shared" si="4"/>
        <v>5</v>
      </c>
      <c r="AE23" s="37">
        <v>18</v>
      </c>
      <c r="AF23" s="49">
        <f>ข้อมูลพื้นฐาน!E23</f>
        <v>0</v>
      </c>
      <c r="AG23" s="161">
        <f>ข้อมูลพื้นฐาน!F23</f>
        <v>0</v>
      </c>
      <c r="AH23" s="180"/>
      <c r="AI23" s="42"/>
      <c r="AJ23" s="43"/>
      <c r="AK23" s="43"/>
      <c r="AL23" s="43"/>
      <c r="AM23" s="44"/>
      <c r="AN23" s="42"/>
      <c r="AO23" s="43"/>
      <c r="AP23" s="43"/>
      <c r="AQ23" s="43"/>
      <c r="AR23" s="44"/>
      <c r="AS23" s="42"/>
      <c r="AT23" s="43"/>
      <c r="AU23" s="43"/>
      <c r="AV23" s="43"/>
      <c r="AW23" s="44"/>
      <c r="AX23" s="42"/>
      <c r="AY23" s="43"/>
      <c r="AZ23" s="43"/>
      <c r="BA23" s="43"/>
      <c r="BB23" s="44"/>
      <c r="BC23" s="42"/>
      <c r="BD23" s="43"/>
      <c r="BE23" s="43"/>
      <c r="BF23" s="43"/>
      <c r="BG23" s="44"/>
      <c r="BH23" s="37">
        <f t="shared" si="0"/>
        <v>0</v>
      </c>
      <c r="BI23" s="37">
        <v>18</v>
      </c>
      <c r="BJ23" s="49">
        <f>ข้อมูลพื้นฐาน!E23</f>
        <v>0</v>
      </c>
      <c r="BK23" s="161">
        <f>ข้อมูลพื้นฐาน!F23</f>
        <v>0</v>
      </c>
      <c r="BL23" s="180"/>
      <c r="BM23" s="42"/>
      <c r="BN23" s="43"/>
      <c r="BO23" s="43"/>
      <c r="BP23" s="43"/>
      <c r="BQ23" s="44"/>
      <c r="BR23" s="42"/>
      <c r="BS23" s="43"/>
      <c r="BT23" s="43"/>
      <c r="BU23" s="43"/>
      <c r="BV23" s="44"/>
      <c r="BW23" s="42"/>
      <c r="BX23" s="43"/>
      <c r="BY23" s="43"/>
      <c r="BZ23" s="43"/>
      <c r="CA23" s="44"/>
      <c r="CB23" s="42"/>
      <c r="CC23" s="43"/>
      <c r="CD23" s="43"/>
      <c r="CE23" s="43"/>
      <c r="CF23" s="44"/>
      <c r="CG23" s="42"/>
      <c r="CH23" s="43"/>
      <c r="CI23" s="43"/>
      <c r="CJ23" s="43"/>
      <c r="CK23" s="44"/>
      <c r="CL23" s="37">
        <f t="shared" si="1"/>
        <v>0</v>
      </c>
      <c r="CM23" s="37">
        <v>18</v>
      </c>
      <c r="CN23" s="49">
        <f>ข้อมูลพื้นฐาน!E23</f>
        <v>0</v>
      </c>
      <c r="CO23" s="161">
        <f>ข้อมูลพื้นฐาน!F23</f>
        <v>0</v>
      </c>
      <c r="CP23" s="180"/>
      <c r="CQ23" s="42"/>
      <c r="CR23" s="43"/>
      <c r="CS23" s="43"/>
      <c r="CT23" s="43"/>
      <c r="CU23" s="44"/>
      <c r="CV23" s="42"/>
      <c r="CW23" s="43"/>
      <c r="CX23" s="43"/>
      <c r="CY23" s="43"/>
      <c r="CZ23" s="44"/>
      <c r="DA23" s="42"/>
      <c r="DB23" s="43"/>
      <c r="DC23" s="43"/>
      <c r="DD23" s="43"/>
      <c r="DE23" s="44"/>
      <c r="DF23" s="42"/>
      <c r="DG23" s="43"/>
      <c r="DH23" s="43"/>
      <c r="DI23" s="43"/>
      <c r="DJ23" s="44"/>
      <c r="DK23" s="42"/>
      <c r="DL23" s="43"/>
      <c r="DM23" s="43"/>
      <c r="DN23" s="43"/>
      <c r="DO23" s="44"/>
      <c r="DP23" s="37">
        <f t="shared" si="2"/>
        <v>0</v>
      </c>
      <c r="DQ23" s="37">
        <f t="shared" si="3"/>
        <v>5</v>
      </c>
      <c r="DR23" s="220">
        <f>(DQ23*100)/ข้อมูลพื้นฐาน!B10</f>
        <v>25</v>
      </c>
    </row>
    <row r="24" spans="1:122" ht="16" customHeight="1">
      <c r="A24" s="37">
        <v>19</v>
      </c>
      <c r="B24" s="49">
        <f>ข้อมูลพื้นฐาน!E24</f>
        <v>0</v>
      </c>
      <c r="C24" s="161">
        <f>ข้อมูลพื้นฐาน!F24</f>
        <v>0</v>
      </c>
      <c r="D24" s="162"/>
      <c r="E24" s="42" t="s">
        <v>123</v>
      </c>
      <c r="F24" s="43" t="s">
        <v>123</v>
      </c>
      <c r="G24" s="43" t="s">
        <v>123</v>
      </c>
      <c r="H24" s="43" t="s">
        <v>123</v>
      </c>
      <c r="I24" s="44" t="s">
        <v>123</v>
      </c>
      <c r="J24" s="42"/>
      <c r="K24" s="43"/>
      <c r="L24" s="43"/>
      <c r="M24" s="43"/>
      <c r="N24" s="44"/>
      <c r="O24" s="42"/>
      <c r="P24" s="43"/>
      <c r="Q24" s="43"/>
      <c r="R24" s="43"/>
      <c r="S24" s="44"/>
      <c r="T24" s="42"/>
      <c r="U24" s="43"/>
      <c r="V24" s="43"/>
      <c r="W24" s="43"/>
      <c r="X24" s="44"/>
      <c r="Y24" s="42"/>
      <c r="Z24" s="43"/>
      <c r="AA24" s="43"/>
      <c r="AB24" s="43"/>
      <c r="AC24" s="44"/>
      <c r="AD24" s="37">
        <f t="shared" si="4"/>
        <v>5</v>
      </c>
      <c r="AE24" s="37">
        <v>19</v>
      </c>
      <c r="AF24" s="49">
        <f>ข้อมูลพื้นฐาน!E24</f>
        <v>0</v>
      </c>
      <c r="AG24" s="161">
        <f>ข้อมูลพื้นฐาน!F24</f>
        <v>0</v>
      </c>
      <c r="AH24" s="180"/>
      <c r="AI24" s="42"/>
      <c r="AJ24" s="43"/>
      <c r="AK24" s="43"/>
      <c r="AL24" s="43"/>
      <c r="AM24" s="44"/>
      <c r="AN24" s="42"/>
      <c r="AO24" s="43"/>
      <c r="AP24" s="43"/>
      <c r="AQ24" s="43"/>
      <c r="AR24" s="44"/>
      <c r="AS24" s="42"/>
      <c r="AT24" s="43"/>
      <c r="AU24" s="43"/>
      <c r="AV24" s="43"/>
      <c r="AW24" s="44"/>
      <c r="AX24" s="42"/>
      <c r="AY24" s="43"/>
      <c r="AZ24" s="43"/>
      <c r="BA24" s="43"/>
      <c r="BB24" s="44"/>
      <c r="BC24" s="42"/>
      <c r="BD24" s="43"/>
      <c r="BE24" s="43"/>
      <c r="BF24" s="43"/>
      <c r="BG24" s="44"/>
      <c r="BH24" s="37">
        <f t="shared" si="0"/>
        <v>0</v>
      </c>
      <c r="BI24" s="37">
        <v>19</v>
      </c>
      <c r="BJ24" s="49">
        <f>ข้อมูลพื้นฐาน!E24</f>
        <v>0</v>
      </c>
      <c r="BK24" s="161">
        <f>ข้อมูลพื้นฐาน!F24</f>
        <v>0</v>
      </c>
      <c r="BL24" s="180"/>
      <c r="BM24" s="42"/>
      <c r="BN24" s="43"/>
      <c r="BO24" s="43"/>
      <c r="BP24" s="43"/>
      <c r="BQ24" s="44"/>
      <c r="BR24" s="42"/>
      <c r="BS24" s="43"/>
      <c r="BT24" s="43"/>
      <c r="BU24" s="43"/>
      <c r="BV24" s="44"/>
      <c r="BW24" s="42"/>
      <c r="BX24" s="43"/>
      <c r="BY24" s="43"/>
      <c r="BZ24" s="43"/>
      <c r="CA24" s="44"/>
      <c r="CB24" s="42"/>
      <c r="CC24" s="43"/>
      <c r="CD24" s="43"/>
      <c r="CE24" s="43"/>
      <c r="CF24" s="44"/>
      <c r="CG24" s="42"/>
      <c r="CH24" s="43"/>
      <c r="CI24" s="43"/>
      <c r="CJ24" s="43"/>
      <c r="CK24" s="44"/>
      <c r="CL24" s="37">
        <f t="shared" si="1"/>
        <v>0</v>
      </c>
      <c r="CM24" s="37">
        <v>19</v>
      </c>
      <c r="CN24" s="49">
        <f>ข้อมูลพื้นฐาน!E24</f>
        <v>0</v>
      </c>
      <c r="CO24" s="161">
        <f>ข้อมูลพื้นฐาน!F24</f>
        <v>0</v>
      </c>
      <c r="CP24" s="180"/>
      <c r="CQ24" s="42"/>
      <c r="CR24" s="43"/>
      <c r="CS24" s="43"/>
      <c r="CT24" s="43"/>
      <c r="CU24" s="44"/>
      <c r="CV24" s="42"/>
      <c r="CW24" s="43"/>
      <c r="CX24" s="43"/>
      <c r="CY24" s="43"/>
      <c r="CZ24" s="44"/>
      <c r="DA24" s="42"/>
      <c r="DB24" s="43"/>
      <c r="DC24" s="43"/>
      <c r="DD24" s="43"/>
      <c r="DE24" s="44"/>
      <c r="DF24" s="42"/>
      <c r="DG24" s="43"/>
      <c r="DH24" s="43"/>
      <c r="DI24" s="43"/>
      <c r="DJ24" s="44"/>
      <c r="DK24" s="42"/>
      <c r="DL24" s="43"/>
      <c r="DM24" s="43"/>
      <c r="DN24" s="43"/>
      <c r="DO24" s="44"/>
      <c r="DP24" s="37">
        <f t="shared" si="2"/>
        <v>0</v>
      </c>
      <c r="DQ24" s="37">
        <f t="shared" si="3"/>
        <v>5</v>
      </c>
      <c r="DR24" s="220">
        <f>(DQ24*100)/ข้อมูลพื้นฐาน!B10</f>
        <v>25</v>
      </c>
    </row>
    <row r="25" spans="1:122" ht="16" customHeight="1" thickBot="1">
      <c r="A25" s="38">
        <v>20</v>
      </c>
      <c r="B25" s="50">
        <f>ข้อมูลพื้นฐาน!E25</f>
        <v>0</v>
      </c>
      <c r="C25" s="163">
        <f>ข้อมูลพื้นฐาน!F25</f>
        <v>0</v>
      </c>
      <c r="D25" s="164"/>
      <c r="E25" s="45" t="s">
        <v>123</v>
      </c>
      <c r="F25" s="46" t="s">
        <v>123</v>
      </c>
      <c r="G25" s="46" t="s">
        <v>123</v>
      </c>
      <c r="H25" s="46" t="s">
        <v>123</v>
      </c>
      <c r="I25" s="47" t="s">
        <v>123</v>
      </c>
      <c r="J25" s="45"/>
      <c r="K25" s="46"/>
      <c r="L25" s="46"/>
      <c r="M25" s="46"/>
      <c r="N25" s="47"/>
      <c r="O25" s="45"/>
      <c r="P25" s="46"/>
      <c r="Q25" s="46"/>
      <c r="R25" s="46"/>
      <c r="S25" s="47"/>
      <c r="T25" s="45"/>
      <c r="U25" s="46"/>
      <c r="V25" s="46"/>
      <c r="W25" s="46"/>
      <c r="X25" s="47"/>
      <c r="Y25" s="45"/>
      <c r="Z25" s="46"/>
      <c r="AA25" s="46"/>
      <c r="AB25" s="46"/>
      <c r="AC25" s="47"/>
      <c r="AD25" s="38">
        <f t="shared" si="4"/>
        <v>5</v>
      </c>
      <c r="AE25" s="38">
        <v>20</v>
      </c>
      <c r="AF25" s="50">
        <f>ข้อมูลพื้นฐาน!E25</f>
        <v>0</v>
      </c>
      <c r="AG25" s="163">
        <f>ข้อมูลพื้นฐาน!F25</f>
        <v>0</v>
      </c>
      <c r="AH25" s="181"/>
      <c r="AI25" s="45"/>
      <c r="AJ25" s="46"/>
      <c r="AK25" s="46"/>
      <c r="AL25" s="46"/>
      <c r="AM25" s="47"/>
      <c r="AN25" s="45"/>
      <c r="AO25" s="46"/>
      <c r="AP25" s="46"/>
      <c r="AQ25" s="46"/>
      <c r="AR25" s="47"/>
      <c r="AS25" s="45"/>
      <c r="AT25" s="46"/>
      <c r="AU25" s="46"/>
      <c r="AV25" s="46"/>
      <c r="AW25" s="47"/>
      <c r="AX25" s="45"/>
      <c r="AY25" s="46"/>
      <c r="AZ25" s="46"/>
      <c r="BA25" s="46"/>
      <c r="BB25" s="47"/>
      <c r="BC25" s="45"/>
      <c r="BD25" s="46"/>
      <c r="BE25" s="46"/>
      <c r="BF25" s="46"/>
      <c r="BG25" s="47"/>
      <c r="BH25" s="38">
        <f t="shared" si="0"/>
        <v>0</v>
      </c>
      <c r="BI25" s="38">
        <v>20</v>
      </c>
      <c r="BJ25" s="50">
        <f>ข้อมูลพื้นฐาน!E25</f>
        <v>0</v>
      </c>
      <c r="BK25" s="163">
        <f>ข้อมูลพื้นฐาน!F25</f>
        <v>0</v>
      </c>
      <c r="BL25" s="181"/>
      <c r="BM25" s="45"/>
      <c r="BN25" s="46"/>
      <c r="BO25" s="46"/>
      <c r="BP25" s="46"/>
      <c r="BQ25" s="47"/>
      <c r="BR25" s="45"/>
      <c r="BS25" s="46"/>
      <c r="BT25" s="46"/>
      <c r="BU25" s="46"/>
      <c r="BV25" s="47"/>
      <c r="BW25" s="45"/>
      <c r="BX25" s="46"/>
      <c r="BY25" s="46"/>
      <c r="BZ25" s="46"/>
      <c r="CA25" s="47"/>
      <c r="CB25" s="45"/>
      <c r="CC25" s="46"/>
      <c r="CD25" s="46"/>
      <c r="CE25" s="46"/>
      <c r="CF25" s="47"/>
      <c r="CG25" s="45"/>
      <c r="CH25" s="46"/>
      <c r="CI25" s="46"/>
      <c r="CJ25" s="46"/>
      <c r="CK25" s="47"/>
      <c r="CL25" s="38">
        <f t="shared" si="1"/>
        <v>0</v>
      </c>
      <c r="CM25" s="38">
        <v>20</v>
      </c>
      <c r="CN25" s="50">
        <f>ข้อมูลพื้นฐาน!E25</f>
        <v>0</v>
      </c>
      <c r="CO25" s="163">
        <f>ข้อมูลพื้นฐาน!F25</f>
        <v>0</v>
      </c>
      <c r="CP25" s="181"/>
      <c r="CQ25" s="45"/>
      <c r="CR25" s="46"/>
      <c r="CS25" s="46"/>
      <c r="CT25" s="46"/>
      <c r="CU25" s="47"/>
      <c r="CV25" s="45"/>
      <c r="CW25" s="46"/>
      <c r="CX25" s="46"/>
      <c r="CY25" s="46"/>
      <c r="CZ25" s="47"/>
      <c r="DA25" s="45"/>
      <c r="DB25" s="46"/>
      <c r="DC25" s="46"/>
      <c r="DD25" s="46"/>
      <c r="DE25" s="47"/>
      <c r="DF25" s="45"/>
      <c r="DG25" s="46"/>
      <c r="DH25" s="46"/>
      <c r="DI25" s="46"/>
      <c r="DJ25" s="47"/>
      <c r="DK25" s="45"/>
      <c r="DL25" s="46"/>
      <c r="DM25" s="46"/>
      <c r="DN25" s="46"/>
      <c r="DO25" s="47"/>
      <c r="DP25" s="38">
        <f t="shared" si="2"/>
        <v>0</v>
      </c>
      <c r="DQ25" s="38">
        <f t="shared" si="3"/>
        <v>5</v>
      </c>
      <c r="DR25" s="220">
        <f>(DQ25*100)/ข้อมูลพื้นฐาน!B10</f>
        <v>25</v>
      </c>
    </row>
    <row r="26" spans="1:122" ht="16" customHeight="1">
      <c r="A26" s="36">
        <v>21</v>
      </c>
      <c r="B26" s="48">
        <f>ข้อมูลพื้นฐาน!E26</f>
        <v>0</v>
      </c>
      <c r="C26" s="159">
        <f>ข้อมูลพื้นฐาน!F26</f>
        <v>0</v>
      </c>
      <c r="D26" s="160"/>
      <c r="E26" s="39" t="s">
        <v>123</v>
      </c>
      <c r="F26" s="43" t="s">
        <v>123</v>
      </c>
      <c r="G26" s="43" t="s">
        <v>123</v>
      </c>
      <c r="H26" s="43" t="s">
        <v>123</v>
      </c>
      <c r="I26" s="41" t="s">
        <v>123</v>
      </c>
      <c r="J26" s="39"/>
      <c r="K26" s="40"/>
      <c r="L26" s="40"/>
      <c r="M26" s="40"/>
      <c r="N26" s="41"/>
      <c r="O26" s="39"/>
      <c r="P26" s="40"/>
      <c r="Q26" s="40"/>
      <c r="R26" s="40"/>
      <c r="S26" s="41"/>
      <c r="T26" s="39"/>
      <c r="U26" s="40"/>
      <c r="V26" s="40"/>
      <c r="W26" s="40"/>
      <c r="X26" s="41"/>
      <c r="Y26" s="39"/>
      <c r="Z26" s="40"/>
      <c r="AA26" s="40"/>
      <c r="AB26" s="40"/>
      <c r="AC26" s="41"/>
      <c r="AD26" s="36">
        <f t="shared" si="4"/>
        <v>5</v>
      </c>
      <c r="AE26" s="36">
        <v>21</v>
      </c>
      <c r="AF26" s="48">
        <f>ข้อมูลพื้นฐาน!E26</f>
        <v>0</v>
      </c>
      <c r="AG26" s="159">
        <f>ข้อมูลพื้นฐาน!F26</f>
        <v>0</v>
      </c>
      <c r="AH26" s="179"/>
      <c r="AI26" s="39"/>
      <c r="AJ26" s="40"/>
      <c r="AK26" s="40"/>
      <c r="AL26" s="40"/>
      <c r="AM26" s="41"/>
      <c r="AN26" s="39"/>
      <c r="AO26" s="40"/>
      <c r="AP26" s="40"/>
      <c r="AQ26" s="40"/>
      <c r="AR26" s="41"/>
      <c r="AS26" s="39"/>
      <c r="AT26" s="40"/>
      <c r="AU26" s="40"/>
      <c r="AV26" s="40"/>
      <c r="AW26" s="41"/>
      <c r="AX26" s="39"/>
      <c r="AY26" s="40"/>
      <c r="AZ26" s="40"/>
      <c r="BA26" s="40"/>
      <c r="BB26" s="41"/>
      <c r="BC26" s="39"/>
      <c r="BD26" s="40"/>
      <c r="BE26" s="40"/>
      <c r="BF26" s="40"/>
      <c r="BG26" s="41"/>
      <c r="BH26" s="36">
        <f t="shared" si="0"/>
        <v>0</v>
      </c>
      <c r="BI26" s="36">
        <v>21</v>
      </c>
      <c r="BJ26" s="48">
        <f>ข้อมูลพื้นฐาน!E26</f>
        <v>0</v>
      </c>
      <c r="BK26" s="159">
        <f>ข้อมูลพื้นฐาน!F26</f>
        <v>0</v>
      </c>
      <c r="BL26" s="179"/>
      <c r="BM26" s="39"/>
      <c r="BN26" s="40"/>
      <c r="BO26" s="40"/>
      <c r="BP26" s="40"/>
      <c r="BQ26" s="41"/>
      <c r="BR26" s="39"/>
      <c r="BS26" s="40"/>
      <c r="BT26" s="40"/>
      <c r="BU26" s="40"/>
      <c r="BV26" s="41"/>
      <c r="BW26" s="39"/>
      <c r="BX26" s="40"/>
      <c r="BY26" s="40"/>
      <c r="BZ26" s="40"/>
      <c r="CA26" s="41"/>
      <c r="CB26" s="39"/>
      <c r="CC26" s="40"/>
      <c r="CD26" s="40"/>
      <c r="CE26" s="40"/>
      <c r="CF26" s="41"/>
      <c r="CG26" s="39"/>
      <c r="CH26" s="40"/>
      <c r="CI26" s="40"/>
      <c r="CJ26" s="40"/>
      <c r="CK26" s="41"/>
      <c r="CL26" s="36">
        <f t="shared" si="1"/>
        <v>0</v>
      </c>
      <c r="CM26" s="36">
        <v>21</v>
      </c>
      <c r="CN26" s="48">
        <f>ข้อมูลพื้นฐาน!E26</f>
        <v>0</v>
      </c>
      <c r="CO26" s="159">
        <f>ข้อมูลพื้นฐาน!F26</f>
        <v>0</v>
      </c>
      <c r="CP26" s="179"/>
      <c r="CQ26" s="39"/>
      <c r="CR26" s="40"/>
      <c r="CS26" s="40"/>
      <c r="CT26" s="40"/>
      <c r="CU26" s="41"/>
      <c r="CV26" s="39"/>
      <c r="CW26" s="40"/>
      <c r="CX26" s="40"/>
      <c r="CY26" s="40"/>
      <c r="CZ26" s="41"/>
      <c r="DA26" s="39"/>
      <c r="DB26" s="40"/>
      <c r="DC26" s="40"/>
      <c r="DD26" s="40"/>
      <c r="DE26" s="41"/>
      <c r="DF26" s="39"/>
      <c r="DG26" s="40"/>
      <c r="DH26" s="40"/>
      <c r="DI26" s="40"/>
      <c r="DJ26" s="41"/>
      <c r="DK26" s="39"/>
      <c r="DL26" s="40"/>
      <c r="DM26" s="40"/>
      <c r="DN26" s="40"/>
      <c r="DO26" s="41"/>
      <c r="DP26" s="36">
        <f t="shared" si="2"/>
        <v>0</v>
      </c>
      <c r="DQ26" s="36">
        <f t="shared" si="3"/>
        <v>5</v>
      </c>
      <c r="DR26" s="220">
        <f>(DQ26*100)/ข้อมูลพื้นฐาน!B10</f>
        <v>25</v>
      </c>
    </row>
    <row r="27" spans="1:122" ht="16" customHeight="1">
      <c r="A27" s="37">
        <v>22</v>
      </c>
      <c r="B27" s="49">
        <f>ข้อมูลพื้นฐาน!E27</f>
        <v>0</v>
      </c>
      <c r="C27" s="161">
        <f>ข้อมูลพื้นฐาน!F27</f>
        <v>0</v>
      </c>
      <c r="D27" s="162"/>
      <c r="E27" s="42" t="s">
        <v>123</v>
      </c>
      <c r="F27" s="43" t="s">
        <v>123</v>
      </c>
      <c r="G27" s="43" t="s">
        <v>123</v>
      </c>
      <c r="H27" s="43" t="s">
        <v>123</v>
      </c>
      <c r="I27" s="44" t="s">
        <v>123</v>
      </c>
      <c r="J27" s="42"/>
      <c r="K27" s="43"/>
      <c r="L27" s="43"/>
      <c r="M27" s="43"/>
      <c r="N27" s="44"/>
      <c r="O27" s="42"/>
      <c r="P27" s="43"/>
      <c r="Q27" s="43"/>
      <c r="R27" s="43"/>
      <c r="S27" s="44"/>
      <c r="T27" s="42"/>
      <c r="U27" s="43"/>
      <c r="V27" s="43"/>
      <c r="W27" s="43"/>
      <c r="X27" s="44"/>
      <c r="Y27" s="42"/>
      <c r="Z27" s="43"/>
      <c r="AA27" s="43"/>
      <c r="AB27" s="43"/>
      <c r="AC27" s="44"/>
      <c r="AD27" s="37">
        <f t="shared" si="4"/>
        <v>5</v>
      </c>
      <c r="AE27" s="37">
        <v>22</v>
      </c>
      <c r="AF27" s="49">
        <f>ข้อมูลพื้นฐาน!E27</f>
        <v>0</v>
      </c>
      <c r="AG27" s="161">
        <f>ข้อมูลพื้นฐาน!F27</f>
        <v>0</v>
      </c>
      <c r="AH27" s="180"/>
      <c r="AI27" s="42"/>
      <c r="AJ27" s="43"/>
      <c r="AK27" s="43"/>
      <c r="AL27" s="43"/>
      <c r="AM27" s="44"/>
      <c r="AN27" s="42"/>
      <c r="AO27" s="43"/>
      <c r="AP27" s="43"/>
      <c r="AQ27" s="43"/>
      <c r="AR27" s="44"/>
      <c r="AS27" s="42"/>
      <c r="AT27" s="43"/>
      <c r="AU27" s="43"/>
      <c r="AV27" s="43"/>
      <c r="AW27" s="44"/>
      <c r="AX27" s="42"/>
      <c r="AY27" s="43"/>
      <c r="AZ27" s="43"/>
      <c r="BA27" s="43"/>
      <c r="BB27" s="44"/>
      <c r="BC27" s="42"/>
      <c r="BD27" s="43"/>
      <c r="BE27" s="43"/>
      <c r="BF27" s="43"/>
      <c r="BG27" s="44"/>
      <c r="BH27" s="37">
        <f t="shared" si="0"/>
        <v>0</v>
      </c>
      <c r="BI27" s="37">
        <v>22</v>
      </c>
      <c r="BJ27" s="49">
        <f>ข้อมูลพื้นฐาน!E27</f>
        <v>0</v>
      </c>
      <c r="BK27" s="161">
        <f>ข้อมูลพื้นฐาน!F27</f>
        <v>0</v>
      </c>
      <c r="BL27" s="180"/>
      <c r="BM27" s="42"/>
      <c r="BN27" s="43"/>
      <c r="BO27" s="43"/>
      <c r="BP27" s="43"/>
      <c r="BQ27" s="44"/>
      <c r="BR27" s="42"/>
      <c r="BS27" s="43"/>
      <c r="BT27" s="43"/>
      <c r="BU27" s="43"/>
      <c r="BV27" s="44"/>
      <c r="BW27" s="42"/>
      <c r="BX27" s="43"/>
      <c r="BY27" s="43"/>
      <c r="BZ27" s="43"/>
      <c r="CA27" s="44"/>
      <c r="CB27" s="42"/>
      <c r="CC27" s="43"/>
      <c r="CD27" s="43"/>
      <c r="CE27" s="43"/>
      <c r="CF27" s="44"/>
      <c r="CG27" s="42"/>
      <c r="CH27" s="43"/>
      <c r="CI27" s="43"/>
      <c r="CJ27" s="43"/>
      <c r="CK27" s="44"/>
      <c r="CL27" s="37">
        <f t="shared" si="1"/>
        <v>0</v>
      </c>
      <c r="CM27" s="37">
        <v>22</v>
      </c>
      <c r="CN27" s="49">
        <f>ข้อมูลพื้นฐาน!E27</f>
        <v>0</v>
      </c>
      <c r="CO27" s="161">
        <f>ข้อมูลพื้นฐาน!F27</f>
        <v>0</v>
      </c>
      <c r="CP27" s="180"/>
      <c r="CQ27" s="42"/>
      <c r="CR27" s="43"/>
      <c r="CS27" s="43"/>
      <c r="CT27" s="43"/>
      <c r="CU27" s="44"/>
      <c r="CV27" s="42"/>
      <c r="CW27" s="43"/>
      <c r="CX27" s="43"/>
      <c r="CY27" s="43"/>
      <c r="CZ27" s="44"/>
      <c r="DA27" s="42"/>
      <c r="DB27" s="43"/>
      <c r="DC27" s="43"/>
      <c r="DD27" s="43"/>
      <c r="DE27" s="44"/>
      <c r="DF27" s="42"/>
      <c r="DG27" s="43"/>
      <c r="DH27" s="43"/>
      <c r="DI27" s="43"/>
      <c r="DJ27" s="44"/>
      <c r="DK27" s="42"/>
      <c r="DL27" s="43"/>
      <c r="DM27" s="43"/>
      <c r="DN27" s="43"/>
      <c r="DO27" s="44"/>
      <c r="DP27" s="37">
        <f t="shared" si="2"/>
        <v>0</v>
      </c>
      <c r="DQ27" s="37">
        <f t="shared" si="3"/>
        <v>5</v>
      </c>
      <c r="DR27" s="220">
        <f>(DQ27*100)/ข้อมูลพื้นฐาน!B10</f>
        <v>25</v>
      </c>
    </row>
    <row r="28" spans="1:122" ht="16" customHeight="1">
      <c r="A28" s="37">
        <v>23</v>
      </c>
      <c r="B28" s="49">
        <f>ข้อมูลพื้นฐาน!E28</f>
        <v>0</v>
      </c>
      <c r="C28" s="161">
        <f>ข้อมูลพื้นฐาน!F28</f>
        <v>0</v>
      </c>
      <c r="D28" s="162"/>
      <c r="E28" s="42" t="s">
        <v>123</v>
      </c>
      <c r="F28" s="43" t="s">
        <v>123</v>
      </c>
      <c r="G28" s="43" t="s">
        <v>123</v>
      </c>
      <c r="H28" s="43" t="s">
        <v>123</v>
      </c>
      <c r="I28" s="44" t="s">
        <v>123</v>
      </c>
      <c r="J28" s="42"/>
      <c r="K28" s="43"/>
      <c r="L28" s="43"/>
      <c r="M28" s="43"/>
      <c r="N28" s="44"/>
      <c r="O28" s="42"/>
      <c r="P28" s="43"/>
      <c r="Q28" s="43"/>
      <c r="R28" s="43"/>
      <c r="S28" s="44"/>
      <c r="T28" s="42"/>
      <c r="U28" s="43"/>
      <c r="V28" s="43"/>
      <c r="W28" s="43"/>
      <c r="X28" s="44"/>
      <c r="Y28" s="42"/>
      <c r="Z28" s="43"/>
      <c r="AA28" s="43"/>
      <c r="AB28" s="43"/>
      <c r="AC28" s="44"/>
      <c r="AD28" s="37">
        <f t="shared" si="4"/>
        <v>5</v>
      </c>
      <c r="AE28" s="37">
        <v>23</v>
      </c>
      <c r="AF28" s="49">
        <f>ข้อมูลพื้นฐาน!E28</f>
        <v>0</v>
      </c>
      <c r="AG28" s="161">
        <f>ข้อมูลพื้นฐาน!F28</f>
        <v>0</v>
      </c>
      <c r="AH28" s="180"/>
      <c r="AI28" s="42"/>
      <c r="AJ28" s="43"/>
      <c r="AK28" s="43"/>
      <c r="AL28" s="43"/>
      <c r="AM28" s="44"/>
      <c r="AN28" s="42"/>
      <c r="AO28" s="43"/>
      <c r="AP28" s="43"/>
      <c r="AQ28" s="43"/>
      <c r="AR28" s="44"/>
      <c r="AS28" s="42"/>
      <c r="AT28" s="43"/>
      <c r="AU28" s="43"/>
      <c r="AV28" s="43"/>
      <c r="AW28" s="44"/>
      <c r="AX28" s="42"/>
      <c r="AY28" s="43"/>
      <c r="AZ28" s="43"/>
      <c r="BA28" s="43"/>
      <c r="BB28" s="44"/>
      <c r="BC28" s="42"/>
      <c r="BD28" s="43"/>
      <c r="BE28" s="43"/>
      <c r="BF28" s="43"/>
      <c r="BG28" s="44"/>
      <c r="BH28" s="37">
        <f t="shared" si="0"/>
        <v>0</v>
      </c>
      <c r="BI28" s="37">
        <v>23</v>
      </c>
      <c r="BJ28" s="49">
        <f>ข้อมูลพื้นฐาน!E28</f>
        <v>0</v>
      </c>
      <c r="BK28" s="161">
        <f>ข้อมูลพื้นฐาน!F28</f>
        <v>0</v>
      </c>
      <c r="BL28" s="180"/>
      <c r="BM28" s="42"/>
      <c r="BN28" s="43"/>
      <c r="BO28" s="43"/>
      <c r="BP28" s="43"/>
      <c r="BQ28" s="44"/>
      <c r="BR28" s="42"/>
      <c r="BS28" s="43"/>
      <c r="BT28" s="43"/>
      <c r="BU28" s="43"/>
      <c r="BV28" s="44"/>
      <c r="BW28" s="42"/>
      <c r="BX28" s="43"/>
      <c r="BY28" s="43"/>
      <c r="BZ28" s="43"/>
      <c r="CA28" s="44"/>
      <c r="CB28" s="42"/>
      <c r="CC28" s="43"/>
      <c r="CD28" s="43"/>
      <c r="CE28" s="43"/>
      <c r="CF28" s="44"/>
      <c r="CG28" s="42"/>
      <c r="CH28" s="43"/>
      <c r="CI28" s="43"/>
      <c r="CJ28" s="43"/>
      <c r="CK28" s="44"/>
      <c r="CL28" s="37">
        <f t="shared" si="1"/>
        <v>0</v>
      </c>
      <c r="CM28" s="37">
        <v>23</v>
      </c>
      <c r="CN28" s="49">
        <f>ข้อมูลพื้นฐาน!E28</f>
        <v>0</v>
      </c>
      <c r="CO28" s="161">
        <f>ข้อมูลพื้นฐาน!F28</f>
        <v>0</v>
      </c>
      <c r="CP28" s="180"/>
      <c r="CQ28" s="42"/>
      <c r="CR28" s="43"/>
      <c r="CS28" s="43"/>
      <c r="CT28" s="43"/>
      <c r="CU28" s="44"/>
      <c r="CV28" s="42"/>
      <c r="CW28" s="43"/>
      <c r="CX28" s="43"/>
      <c r="CY28" s="43"/>
      <c r="CZ28" s="44"/>
      <c r="DA28" s="42"/>
      <c r="DB28" s="43"/>
      <c r="DC28" s="43"/>
      <c r="DD28" s="43"/>
      <c r="DE28" s="44"/>
      <c r="DF28" s="42"/>
      <c r="DG28" s="43"/>
      <c r="DH28" s="43"/>
      <c r="DI28" s="43"/>
      <c r="DJ28" s="44"/>
      <c r="DK28" s="42"/>
      <c r="DL28" s="43"/>
      <c r="DM28" s="43"/>
      <c r="DN28" s="43"/>
      <c r="DO28" s="44"/>
      <c r="DP28" s="37">
        <f t="shared" si="2"/>
        <v>0</v>
      </c>
      <c r="DQ28" s="37">
        <f t="shared" si="3"/>
        <v>5</v>
      </c>
      <c r="DR28" s="220">
        <f>(DQ28*100)/ข้อมูลพื้นฐาน!B10</f>
        <v>25</v>
      </c>
    </row>
    <row r="29" spans="1:122" ht="16" customHeight="1">
      <c r="A29" s="37">
        <v>24</v>
      </c>
      <c r="B29" s="49">
        <f>ข้อมูลพื้นฐาน!E29</f>
        <v>0</v>
      </c>
      <c r="C29" s="161">
        <f>ข้อมูลพื้นฐาน!F29</f>
        <v>0</v>
      </c>
      <c r="D29" s="162"/>
      <c r="E29" s="42" t="s">
        <v>123</v>
      </c>
      <c r="F29" s="43" t="s">
        <v>123</v>
      </c>
      <c r="G29" s="43" t="s">
        <v>123</v>
      </c>
      <c r="H29" s="43" t="s">
        <v>123</v>
      </c>
      <c r="I29" s="44" t="s">
        <v>123</v>
      </c>
      <c r="J29" s="42"/>
      <c r="K29" s="43"/>
      <c r="L29" s="43"/>
      <c r="M29" s="43"/>
      <c r="N29" s="44"/>
      <c r="O29" s="42"/>
      <c r="P29" s="43"/>
      <c r="Q29" s="43"/>
      <c r="R29" s="43"/>
      <c r="S29" s="44"/>
      <c r="T29" s="42"/>
      <c r="U29" s="43"/>
      <c r="V29" s="43"/>
      <c r="W29" s="43"/>
      <c r="X29" s="44"/>
      <c r="Y29" s="42"/>
      <c r="Z29" s="43"/>
      <c r="AA29" s="43"/>
      <c r="AB29" s="43"/>
      <c r="AC29" s="44"/>
      <c r="AD29" s="37">
        <f t="shared" si="4"/>
        <v>5</v>
      </c>
      <c r="AE29" s="37">
        <v>24</v>
      </c>
      <c r="AF29" s="49">
        <f>ข้อมูลพื้นฐาน!E29</f>
        <v>0</v>
      </c>
      <c r="AG29" s="161">
        <f>ข้อมูลพื้นฐาน!F29</f>
        <v>0</v>
      </c>
      <c r="AH29" s="180"/>
      <c r="AI29" s="42"/>
      <c r="AJ29" s="43"/>
      <c r="AK29" s="43"/>
      <c r="AL29" s="43"/>
      <c r="AM29" s="44"/>
      <c r="AN29" s="42"/>
      <c r="AO29" s="43"/>
      <c r="AP29" s="43"/>
      <c r="AQ29" s="43"/>
      <c r="AR29" s="44"/>
      <c r="AS29" s="42"/>
      <c r="AT29" s="43"/>
      <c r="AU29" s="43"/>
      <c r="AV29" s="43"/>
      <c r="AW29" s="44"/>
      <c r="AX29" s="42"/>
      <c r="AY29" s="43"/>
      <c r="AZ29" s="43"/>
      <c r="BA29" s="43"/>
      <c r="BB29" s="44"/>
      <c r="BC29" s="42"/>
      <c r="BD29" s="43"/>
      <c r="BE29" s="43"/>
      <c r="BF29" s="43"/>
      <c r="BG29" s="44"/>
      <c r="BH29" s="37">
        <f t="shared" si="0"/>
        <v>0</v>
      </c>
      <c r="BI29" s="37">
        <v>24</v>
      </c>
      <c r="BJ29" s="49">
        <f>ข้อมูลพื้นฐาน!E29</f>
        <v>0</v>
      </c>
      <c r="BK29" s="161">
        <f>ข้อมูลพื้นฐาน!F29</f>
        <v>0</v>
      </c>
      <c r="BL29" s="180"/>
      <c r="BM29" s="42"/>
      <c r="BN29" s="43"/>
      <c r="BO29" s="43"/>
      <c r="BP29" s="43"/>
      <c r="BQ29" s="44"/>
      <c r="BR29" s="42"/>
      <c r="BS29" s="43"/>
      <c r="BT29" s="43"/>
      <c r="BU29" s="43"/>
      <c r="BV29" s="44"/>
      <c r="BW29" s="42"/>
      <c r="BX29" s="43"/>
      <c r="BY29" s="43"/>
      <c r="BZ29" s="43"/>
      <c r="CA29" s="44"/>
      <c r="CB29" s="42"/>
      <c r="CC29" s="43"/>
      <c r="CD29" s="43"/>
      <c r="CE29" s="43"/>
      <c r="CF29" s="44"/>
      <c r="CG29" s="42"/>
      <c r="CH29" s="43"/>
      <c r="CI29" s="43"/>
      <c r="CJ29" s="43"/>
      <c r="CK29" s="44"/>
      <c r="CL29" s="37">
        <f t="shared" si="1"/>
        <v>0</v>
      </c>
      <c r="CM29" s="37">
        <v>24</v>
      </c>
      <c r="CN29" s="49">
        <f>ข้อมูลพื้นฐาน!E29</f>
        <v>0</v>
      </c>
      <c r="CO29" s="161">
        <f>ข้อมูลพื้นฐาน!F29</f>
        <v>0</v>
      </c>
      <c r="CP29" s="180"/>
      <c r="CQ29" s="42"/>
      <c r="CR29" s="43"/>
      <c r="CS29" s="43"/>
      <c r="CT29" s="43"/>
      <c r="CU29" s="44"/>
      <c r="CV29" s="42"/>
      <c r="CW29" s="43"/>
      <c r="CX29" s="43"/>
      <c r="CY29" s="43"/>
      <c r="CZ29" s="44"/>
      <c r="DA29" s="42"/>
      <c r="DB29" s="43"/>
      <c r="DC29" s="43"/>
      <c r="DD29" s="43"/>
      <c r="DE29" s="44"/>
      <c r="DF29" s="42"/>
      <c r="DG29" s="43"/>
      <c r="DH29" s="43"/>
      <c r="DI29" s="43"/>
      <c r="DJ29" s="44"/>
      <c r="DK29" s="42"/>
      <c r="DL29" s="43"/>
      <c r="DM29" s="43"/>
      <c r="DN29" s="43"/>
      <c r="DO29" s="44"/>
      <c r="DP29" s="37">
        <f t="shared" si="2"/>
        <v>0</v>
      </c>
      <c r="DQ29" s="37">
        <f t="shared" si="3"/>
        <v>5</v>
      </c>
      <c r="DR29" s="220">
        <f>(DQ29*100)/ข้อมูลพื้นฐาน!B10</f>
        <v>25</v>
      </c>
    </row>
    <row r="30" spans="1:122" ht="16" customHeight="1" thickBot="1">
      <c r="A30" s="38">
        <v>25</v>
      </c>
      <c r="B30" s="50">
        <f>ข้อมูลพื้นฐาน!E30</f>
        <v>0</v>
      </c>
      <c r="C30" s="163">
        <f>ข้อมูลพื้นฐาน!F30</f>
        <v>0</v>
      </c>
      <c r="D30" s="164"/>
      <c r="E30" s="45" t="s">
        <v>123</v>
      </c>
      <c r="F30" s="46" t="s">
        <v>123</v>
      </c>
      <c r="G30" s="46" t="s">
        <v>123</v>
      </c>
      <c r="H30" s="46" t="s">
        <v>123</v>
      </c>
      <c r="I30" s="47" t="s">
        <v>123</v>
      </c>
      <c r="J30" s="45"/>
      <c r="K30" s="46"/>
      <c r="L30" s="46"/>
      <c r="M30" s="46"/>
      <c r="N30" s="47"/>
      <c r="O30" s="45"/>
      <c r="P30" s="46"/>
      <c r="Q30" s="46"/>
      <c r="R30" s="46"/>
      <c r="S30" s="47"/>
      <c r="T30" s="45"/>
      <c r="U30" s="46"/>
      <c r="V30" s="46"/>
      <c r="W30" s="46"/>
      <c r="X30" s="47"/>
      <c r="Y30" s="45"/>
      <c r="Z30" s="46"/>
      <c r="AA30" s="46"/>
      <c r="AB30" s="46"/>
      <c r="AC30" s="47"/>
      <c r="AD30" s="38">
        <f t="shared" si="4"/>
        <v>5</v>
      </c>
      <c r="AE30" s="38">
        <v>25</v>
      </c>
      <c r="AF30" s="50">
        <f>ข้อมูลพื้นฐาน!E30</f>
        <v>0</v>
      </c>
      <c r="AG30" s="163">
        <f>ข้อมูลพื้นฐาน!F30</f>
        <v>0</v>
      </c>
      <c r="AH30" s="181"/>
      <c r="AI30" s="45"/>
      <c r="AJ30" s="46"/>
      <c r="AK30" s="46"/>
      <c r="AL30" s="46"/>
      <c r="AM30" s="47"/>
      <c r="AN30" s="45"/>
      <c r="AO30" s="46"/>
      <c r="AP30" s="46"/>
      <c r="AQ30" s="46"/>
      <c r="AR30" s="47"/>
      <c r="AS30" s="45"/>
      <c r="AT30" s="46"/>
      <c r="AU30" s="46"/>
      <c r="AV30" s="46"/>
      <c r="AW30" s="47"/>
      <c r="AX30" s="45"/>
      <c r="AY30" s="46"/>
      <c r="AZ30" s="46"/>
      <c r="BA30" s="46"/>
      <c r="BB30" s="47"/>
      <c r="BC30" s="45"/>
      <c r="BD30" s="46"/>
      <c r="BE30" s="46"/>
      <c r="BF30" s="46"/>
      <c r="BG30" s="47"/>
      <c r="BH30" s="38">
        <f t="shared" si="0"/>
        <v>0</v>
      </c>
      <c r="BI30" s="38">
        <v>25</v>
      </c>
      <c r="BJ30" s="50">
        <f>ข้อมูลพื้นฐาน!E30</f>
        <v>0</v>
      </c>
      <c r="BK30" s="163">
        <f>ข้อมูลพื้นฐาน!F30</f>
        <v>0</v>
      </c>
      <c r="BL30" s="181"/>
      <c r="BM30" s="45"/>
      <c r="BN30" s="46"/>
      <c r="BO30" s="46"/>
      <c r="BP30" s="46"/>
      <c r="BQ30" s="47"/>
      <c r="BR30" s="45"/>
      <c r="BS30" s="46"/>
      <c r="BT30" s="46"/>
      <c r="BU30" s="46"/>
      <c r="BV30" s="47"/>
      <c r="BW30" s="45"/>
      <c r="BX30" s="46"/>
      <c r="BY30" s="46"/>
      <c r="BZ30" s="46"/>
      <c r="CA30" s="47"/>
      <c r="CB30" s="45"/>
      <c r="CC30" s="46"/>
      <c r="CD30" s="46"/>
      <c r="CE30" s="46"/>
      <c r="CF30" s="47"/>
      <c r="CG30" s="45"/>
      <c r="CH30" s="46"/>
      <c r="CI30" s="46"/>
      <c r="CJ30" s="46"/>
      <c r="CK30" s="47"/>
      <c r="CL30" s="38">
        <f t="shared" si="1"/>
        <v>0</v>
      </c>
      <c r="CM30" s="38">
        <v>25</v>
      </c>
      <c r="CN30" s="50">
        <f>ข้อมูลพื้นฐาน!E30</f>
        <v>0</v>
      </c>
      <c r="CO30" s="163">
        <f>ข้อมูลพื้นฐาน!F30</f>
        <v>0</v>
      </c>
      <c r="CP30" s="181"/>
      <c r="CQ30" s="45"/>
      <c r="CR30" s="46"/>
      <c r="CS30" s="46"/>
      <c r="CT30" s="46"/>
      <c r="CU30" s="47"/>
      <c r="CV30" s="45"/>
      <c r="CW30" s="46"/>
      <c r="CX30" s="46"/>
      <c r="CY30" s="46"/>
      <c r="CZ30" s="47"/>
      <c r="DA30" s="45"/>
      <c r="DB30" s="46"/>
      <c r="DC30" s="46"/>
      <c r="DD30" s="46"/>
      <c r="DE30" s="47"/>
      <c r="DF30" s="45"/>
      <c r="DG30" s="46"/>
      <c r="DH30" s="46"/>
      <c r="DI30" s="46"/>
      <c r="DJ30" s="47"/>
      <c r="DK30" s="45"/>
      <c r="DL30" s="46"/>
      <c r="DM30" s="46"/>
      <c r="DN30" s="46"/>
      <c r="DO30" s="47"/>
      <c r="DP30" s="38">
        <f t="shared" si="2"/>
        <v>0</v>
      </c>
      <c r="DQ30" s="38">
        <f t="shared" si="3"/>
        <v>5</v>
      </c>
      <c r="DR30" s="220">
        <f>(DQ30*100)/ข้อมูลพื้นฐาน!B10</f>
        <v>25</v>
      </c>
    </row>
    <row r="31" spans="1:122" ht="16" customHeight="1">
      <c r="A31" s="36">
        <v>26</v>
      </c>
      <c r="B31" s="48">
        <f>ข้อมูลพื้นฐาน!E31</f>
        <v>0</v>
      </c>
      <c r="C31" s="159">
        <f>ข้อมูลพื้นฐาน!F31</f>
        <v>0</v>
      </c>
      <c r="D31" s="160"/>
      <c r="E31" s="39" t="s">
        <v>123</v>
      </c>
      <c r="F31" s="43" t="s">
        <v>123</v>
      </c>
      <c r="G31" s="43" t="s">
        <v>123</v>
      </c>
      <c r="H31" s="43" t="s">
        <v>123</v>
      </c>
      <c r="I31" s="41" t="s">
        <v>123</v>
      </c>
      <c r="J31" s="39"/>
      <c r="K31" s="40"/>
      <c r="L31" s="40"/>
      <c r="M31" s="40"/>
      <c r="N31" s="41"/>
      <c r="O31" s="39"/>
      <c r="P31" s="40"/>
      <c r="Q31" s="40"/>
      <c r="R31" s="40"/>
      <c r="S31" s="41"/>
      <c r="T31" s="39"/>
      <c r="U31" s="40"/>
      <c r="V31" s="40"/>
      <c r="W31" s="40"/>
      <c r="X31" s="41"/>
      <c r="Y31" s="39"/>
      <c r="Z31" s="40"/>
      <c r="AA31" s="40"/>
      <c r="AB31" s="40"/>
      <c r="AC31" s="41"/>
      <c r="AD31" s="36">
        <f t="shared" si="4"/>
        <v>5</v>
      </c>
      <c r="AE31" s="36">
        <v>26</v>
      </c>
      <c r="AF31" s="48">
        <f>ข้อมูลพื้นฐาน!E31</f>
        <v>0</v>
      </c>
      <c r="AG31" s="159">
        <f>ข้อมูลพื้นฐาน!F31</f>
        <v>0</v>
      </c>
      <c r="AH31" s="179"/>
      <c r="AI31" s="39"/>
      <c r="AJ31" s="40"/>
      <c r="AK31" s="40"/>
      <c r="AL31" s="40"/>
      <c r="AM31" s="41"/>
      <c r="AN31" s="39"/>
      <c r="AO31" s="40"/>
      <c r="AP31" s="40"/>
      <c r="AQ31" s="40"/>
      <c r="AR31" s="41"/>
      <c r="AS31" s="39"/>
      <c r="AT31" s="40"/>
      <c r="AU31" s="40"/>
      <c r="AV31" s="40"/>
      <c r="AW31" s="41"/>
      <c r="AX31" s="39"/>
      <c r="AY31" s="40"/>
      <c r="AZ31" s="40"/>
      <c r="BA31" s="40"/>
      <c r="BB31" s="41"/>
      <c r="BC31" s="39"/>
      <c r="BD31" s="40"/>
      <c r="BE31" s="40"/>
      <c r="BF31" s="40"/>
      <c r="BG31" s="41"/>
      <c r="BH31" s="36">
        <f t="shared" si="0"/>
        <v>0</v>
      </c>
      <c r="BI31" s="36">
        <v>26</v>
      </c>
      <c r="BJ31" s="48">
        <f>ข้อมูลพื้นฐาน!E31</f>
        <v>0</v>
      </c>
      <c r="BK31" s="159">
        <f>ข้อมูลพื้นฐาน!F31</f>
        <v>0</v>
      </c>
      <c r="BL31" s="179"/>
      <c r="BM31" s="39"/>
      <c r="BN31" s="40"/>
      <c r="BO31" s="40"/>
      <c r="BP31" s="40"/>
      <c r="BQ31" s="41"/>
      <c r="BR31" s="39"/>
      <c r="BS31" s="40"/>
      <c r="BT31" s="40"/>
      <c r="BU31" s="40"/>
      <c r="BV31" s="41"/>
      <c r="BW31" s="39"/>
      <c r="BX31" s="40"/>
      <c r="BY31" s="40"/>
      <c r="BZ31" s="40"/>
      <c r="CA31" s="41"/>
      <c r="CB31" s="39"/>
      <c r="CC31" s="40"/>
      <c r="CD31" s="40"/>
      <c r="CE31" s="40"/>
      <c r="CF31" s="41"/>
      <c r="CG31" s="39"/>
      <c r="CH31" s="40"/>
      <c r="CI31" s="40"/>
      <c r="CJ31" s="40"/>
      <c r="CK31" s="41"/>
      <c r="CL31" s="36">
        <f t="shared" si="1"/>
        <v>0</v>
      </c>
      <c r="CM31" s="36">
        <v>26</v>
      </c>
      <c r="CN31" s="48">
        <f>ข้อมูลพื้นฐาน!E31</f>
        <v>0</v>
      </c>
      <c r="CO31" s="159">
        <f>ข้อมูลพื้นฐาน!F31</f>
        <v>0</v>
      </c>
      <c r="CP31" s="179"/>
      <c r="CQ31" s="39"/>
      <c r="CR31" s="40"/>
      <c r="CS31" s="40"/>
      <c r="CT31" s="40"/>
      <c r="CU31" s="41"/>
      <c r="CV31" s="39"/>
      <c r="CW31" s="40"/>
      <c r="CX31" s="40"/>
      <c r="CY31" s="40"/>
      <c r="CZ31" s="41"/>
      <c r="DA31" s="39"/>
      <c r="DB31" s="40"/>
      <c r="DC31" s="40"/>
      <c r="DD31" s="40"/>
      <c r="DE31" s="41"/>
      <c r="DF31" s="39"/>
      <c r="DG31" s="40"/>
      <c r="DH31" s="40"/>
      <c r="DI31" s="40"/>
      <c r="DJ31" s="41"/>
      <c r="DK31" s="39"/>
      <c r="DL31" s="40"/>
      <c r="DM31" s="40"/>
      <c r="DN31" s="40"/>
      <c r="DO31" s="41"/>
      <c r="DP31" s="36">
        <f t="shared" si="2"/>
        <v>0</v>
      </c>
      <c r="DQ31" s="36">
        <f t="shared" si="3"/>
        <v>5</v>
      </c>
      <c r="DR31" s="220">
        <f>(DQ31*100)/ข้อมูลพื้นฐาน!B10</f>
        <v>25</v>
      </c>
    </row>
    <row r="32" spans="1:122" ht="16" customHeight="1">
      <c r="A32" s="37">
        <v>27</v>
      </c>
      <c r="B32" s="49">
        <f>ข้อมูลพื้นฐาน!E32</f>
        <v>0</v>
      </c>
      <c r="C32" s="161">
        <f>ข้อมูลพื้นฐาน!F32</f>
        <v>0</v>
      </c>
      <c r="D32" s="162"/>
      <c r="E32" s="42" t="s">
        <v>123</v>
      </c>
      <c r="F32" s="43" t="s">
        <v>123</v>
      </c>
      <c r="G32" s="43" t="s">
        <v>123</v>
      </c>
      <c r="H32" s="43" t="s">
        <v>123</v>
      </c>
      <c r="I32" s="44" t="s">
        <v>123</v>
      </c>
      <c r="J32" s="42"/>
      <c r="K32" s="43"/>
      <c r="L32" s="43"/>
      <c r="M32" s="43"/>
      <c r="N32" s="44"/>
      <c r="O32" s="42"/>
      <c r="P32" s="43"/>
      <c r="Q32" s="43"/>
      <c r="R32" s="43"/>
      <c r="S32" s="44"/>
      <c r="T32" s="42"/>
      <c r="U32" s="43"/>
      <c r="V32" s="43"/>
      <c r="W32" s="43"/>
      <c r="X32" s="44"/>
      <c r="Y32" s="42"/>
      <c r="Z32" s="43"/>
      <c r="AA32" s="43"/>
      <c r="AB32" s="43"/>
      <c r="AC32" s="44"/>
      <c r="AD32" s="37">
        <f t="shared" si="4"/>
        <v>5</v>
      </c>
      <c r="AE32" s="37">
        <v>27</v>
      </c>
      <c r="AF32" s="49">
        <f>ข้อมูลพื้นฐาน!E32</f>
        <v>0</v>
      </c>
      <c r="AG32" s="161">
        <f>ข้อมูลพื้นฐาน!F32</f>
        <v>0</v>
      </c>
      <c r="AH32" s="180"/>
      <c r="AI32" s="42"/>
      <c r="AJ32" s="43"/>
      <c r="AK32" s="43"/>
      <c r="AL32" s="43"/>
      <c r="AM32" s="44"/>
      <c r="AN32" s="42"/>
      <c r="AO32" s="43"/>
      <c r="AP32" s="43"/>
      <c r="AQ32" s="43"/>
      <c r="AR32" s="44"/>
      <c r="AS32" s="42"/>
      <c r="AT32" s="43"/>
      <c r="AU32" s="43"/>
      <c r="AV32" s="43"/>
      <c r="AW32" s="44"/>
      <c r="AX32" s="42"/>
      <c r="AY32" s="43"/>
      <c r="AZ32" s="43"/>
      <c r="BA32" s="43"/>
      <c r="BB32" s="44"/>
      <c r="BC32" s="42"/>
      <c r="BD32" s="43"/>
      <c r="BE32" s="43"/>
      <c r="BF32" s="43"/>
      <c r="BG32" s="44"/>
      <c r="BH32" s="37">
        <f t="shared" si="0"/>
        <v>0</v>
      </c>
      <c r="BI32" s="37">
        <v>27</v>
      </c>
      <c r="BJ32" s="49">
        <f>ข้อมูลพื้นฐาน!E32</f>
        <v>0</v>
      </c>
      <c r="BK32" s="161">
        <f>ข้อมูลพื้นฐาน!F32</f>
        <v>0</v>
      </c>
      <c r="BL32" s="180"/>
      <c r="BM32" s="42"/>
      <c r="BN32" s="43"/>
      <c r="BO32" s="43"/>
      <c r="BP32" s="43"/>
      <c r="BQ32" s="44"/>
      <c r="BR32" s="42"/>
      <c r="BS32" s="43"/>
      <c r="BT32" s="43"/>
      <c r="BU32" s="43"/>
      <c r="BV32" s="44"/>
      <c r="BW32" s="42"/>
      <c r="BX32" s="43"/>
      <c r="BY32" s="43"/>
      <c r="BZ32" s="43"/>
      <c r="CA32" s="44"/>
      <c r="CB32" s="42"/>
      <c r="CC32" s="43"/>
      <c r="CD32" s="43"/>
      <c r="CE32" s="43"/>
      <c r="CF32" s="44"/>
      <c r="CG32" s="42"/>
      <c r="CH32" s="43"/>
      <c r="CI32" s="43"/>
      <c r="CJ32" s="43"/>
      <c r="CK32" s="44"/>
      <c r="CL32" s="37">
        <f t="shared" si="1"/>
        <v>0</v>
      </c>
      <c r="CM32" s="37">
        <v>27</v>
      </c>
      <c r="CN32" s="49">
        <f>ข้อมูลพื้นฐาน!E32</f>
        <v>0</v>
      </c>
      <c r="CO32" s="161">
        <f>ข้อมูลพื้นฐาน!F32</f>
        <v>0</v>
      </c>
      <c r="CP32" s="180"/>
      <c r="CQ32" s="42"/>
      <c r="CR32" s="43"/>
      <c r="CS32" s="43"/>
      <c r="CT32" s="43"/>
      <c r="CU32" s="44"/>
      <c r="CV32" s="42"/>
      <c r="CW32" s="43"/>
      <c r="CX32" s="43"/>
      <c r="CY32" s="43"/>
      <c r="CZ32" s="44"/>
      <c r="DA32" s="42"/>
      <c r="DB32" s="43"/>
      <c r="DC32" s="43"/>
      <c r="DD32" s="43"/>
      <c r="DE32" s="44"/>
      <c r="DF32" s="42"/>
      <c r="DG32" s="43"/>
      <c r="DH32" s="43"/>
      <c r="DI32" s="43"/>
      <c r="DJ32" s="44"/>
      <c r="DK32" s="42"/>
      <c r="DL32" s="43"/>
      <c r="DM32" s="43"/>
      <c r="DN32" s="43"/>
      <c r="DO32" s="44"/>
      <c r="DP32" s="37">
        <f t="shared" si="2"/>
        <v>0</v>
      </c>
      <c r="DQ32" s="37">
        <f t="shared" si="3"/>
        <v>5</v>
      </c>
      <c r="DR32" s="220">
        <f>(DQ32*100)/ข้อมูลพื้นฐาน!B10</f>
        <v>25</v>
      </c>
    </row>
    <row r="33" spans="1:122" ht="16" customHeight="1">
      <c r="A33" s="37">
        <v>28</v>
      </c>
      <c r="B33" s="49">
        <f>ข้อมูลพื้นฐาน!E33</f>
        <v>0</v>
      </c>
      <c r="C33" s="161">
        <f>ข้อมูลพื้นฐาน!F33</f>
        <v>0</v>
      </c>
      <c r="D33" s="162"/>
      <c r="E33" s="42" t="s">
        <v>123</v>
      </c>
      <c r="F33" s="43" t="s">
        <v>123</v>
      </c>
      <c r="G33" s="43" t="s">
        <v>123</v>
      </c>
      <c r="H33" s="43" t="s">
        <v>123</v>
      </c>
      <c r="I33" s="44" t="s">
        <v>123</v>
      </c>
      <c r="J33" s="42"/>
      <c r="K33" s="43"/>
      <c r="L33" s="43"/>
      <c r="M33" s="43"/>
      <c r="N33" s="44"/>
      <c r="O33" s="42"/>
      <c r="P33" s="43"/>
      <c r="Q33" s="43"/>
      <c r="R33" s="43"/>
      <c r="S33" s="44"/>
      <c r="T33" s="42"/>
      <c r="U33" s="43"/>
      <c r="V33" s="43"/>
      <c r="W33" s="43"/>
      <c r="X33" s="44"/>
      <c r="Y33" s="42"/>
      <c r="Z33" s="43"/>
      <c r="AA33" s="43"/>
      <c r="AB33" s="43"/>
      <c r="AC33" s="44"/>
      <c r="AD33" s="37">
        <f t="shared" si="4"/>
        <v>5</v>
      </c>
      <c r="AE33" s="37">
        <v>28</v>
      </c>
      <c r="AF33" s="49">
        <f>ข้อมูลพื้นฐาน!E33</f>
        <v>0</v>
      </c>
      <c r="AG33" s="161">
        <f>ข้อมูลพื้นฐาน!F33</f>
        <v>0</v>
      </c>
      <c r="AH33" s="180"/>
      <c r="AI33" s="42"/>
      <c r="AJ33" s="43"/>
      <c r="AK33" s="43"/>
      <c r="AL33" s="43"/>
      <c r="AM33" s="44"/>
      <c r="AN33" s="42"/>
      <c r="AO33" s="43"/>
      <c r="AP33" s="43"/>
      <c r="AQ33" s="43"/>
      <c r="AR33" s="44"/>
      <c r="AS33" s="42"/>
      <c r="AT33" s="43"/>
      <c r="AU33" s="43"/>
      <c r="AV33" s="43"/>
      <c r="AW33" s="44"/>
      <c r="AX33" s="42"/>
      <c r="AY33" s="43"/>
      <c r="AZ33" s="43"/>
      <c r="BA33" s="43"/>
      <c r="BB33" s="44"/>
      <c r="BC33" s="42"/>
      <c r="BD33" s="43"/>
      <c r="BE33" s="43"/>
      <c r="BF33" s="43"/>
      <c r="BG33" s="44"/>
      <c r="BH33" s="37">
        <f t="shared" si="0"/>
        <v>0</v>
      </c>
      <c r="BI33" s="37">
        <v>28</v>
      </c>
      <c r="BJ33" s="49">
        <f>ข้อมูลพื้นฐาน!E33</f>
        <v>0</v>
      </c>
      <c r="BK33" s="161">
        <f>ข้อมูลพื้นฐาน!F33</f>
        <v>0</v>
      </c>
      <c r="BL33" s="180"/>
      <c r="BM33" s="42"/>
      <c r="BN33" s="43"/>
      <c r="BO33" s="43"/>
      <c r="BP33" s="43"/>
      <c r="BQ33" s="44"/>
      <c r="BR33" s="42"/>
      <c r="BS33" s="43"/>
      <c r="BT33" s="43"/>
      <c r="BU33" s="43"/>
      <c r="BV33" s="44"/>
      <c r="BW33" s="42"/>
      <c r="BX33" s="43"/>
      <c r="BY33" s="43"/>
      <c r="BZ33" s="43"/>
      <c r="CA33" s="44"/>
      <c r="CB33" s="42"/>
      <c r="CC33" s="43"/>
      <c r="CD33" s="43"/>
      <c r="CE33" s="43"/>
      <c r="CF33" s="44"/>
      <c r="CG33" s="42"/>
      <c r="CH33" s="43"/>
      <c r="CI33" s="43"/>
      <c r="CJ33" s="43"/>
      <c r="CK33" s="44"/>
      <c r="CL33" s="37">
        <f t="shared" si="1"/>
        <v>0</v>
      </c>
      <c r="CM33" s="37">
        <v>28</v>
      </c>
      <c r="CN33" s="49">
        <f>ข้อมูลพื้นฐาน!E33</f>
        <v>0</v>
      </c>
      <c r="CO33" s="161">
        <f>ข้อมูลพื้นฐาน!F33</f>
        <v>0</v>
      </c>
      <c r="CP33" s="180"/>
      <c r="CQ33" s="42"/>
      <c r="CR33" s="43"/>
      <c r="CS33" s="43"/>
      <c r="CT33" s="43"/>
      <c r="CU33" s="44"/>
      <c r="CV33" s="42"/>
      <c r="CW33" s="43"/>
      <c r="CX33" s="43"/>
      <c r="CY33" s="43"/>
      <c r="CZ33" s="44"/>
      <c r="DA33" s="42"/>
      <c r="DB33" s="43"/>
      <c r="DC33" s="43"/>
      <c r="DD33" s="43"/>
      <c r="DE33" s="44"/>
      <c r="DF33" s="42"/>
      <c r="DG33" s="43"/>
      <c r="DH33" s="43"/>
      <c r="DI33" s="43"/>
      <c r="DJ33" s="44"/>
      <c r="DK33" s="42"/>
      <c r="DL33" s="43"/>
      <c r="DM33" s="43"/>
      <c r="DN33" s="43"/>
      <c r="DO33" s="44"/>
      <c r="DP33" s="37">
        <f t="shared" si="2"/>
        <v>0</v>
      </c>
      <c r="DQ33" s="37">
        <f t="shared" si="3"/>
        <v>5</v>
      </c>
      <c r="DR33" s="220">
        <f>(DQ33*100)/ข้อมูลพื้นฐาน!B10</f>
        <v>25</v>
      </c>
    </row>
    <row r="34" spans="1:122" ht="16" customHeight="1">
      <c r="A34" s="37">
        <v>29</v>
      </c>
      <c r="B34" s="49">
        <f>ข้อมูลพื้นฐาน!E34</f>
        <v>0</v>
      </c>
      <c r="C34" s="161">
        <f>ข้อมูลพื้นฐาน!F34</f>
        <v>0</v>
      </c>
      <c r="D34" s="162"/>
      <c r="E34" s="42" t="s">
        <v>123</v>
      </c>
      <c r="F34" s="43" t="s">
        <v>123</v>
      </c>
      <c r="G34" s="43" t="s">
        <v>123</v>
      </c>
      <c r="H34" s="43" t="s">
        <v>123</v>
      </c>
      <c r="I34" s="44" t="s">
        <v>123</v>
      </c>
      <c r="J34" s="42"/>
      <c r="K34" s="43"/>
      <c r="L34" s="43"/>
      <c r="M34" s="43"/>
      <c r="N34" s="44"/>
      <c r="O34" s="42"/>
      <c r="P34" s="43"/>
      <c r="Q34" s="43"/>
      <c r="R34" s="43"/>
      <c r="S34" s="44"/>
      <c r="T34" s="42"/>
      <c r="U34" s="43"/>
      <c r="V34" s="43"/>
      <c r="W34" s="43"/>
      <c r="X34" s="44"/>
      <c r="Y34" s="42"/>
      <c r="Z34" s="43"/>
      <c r="AA34" s="43"/>
      <c r="AB34" s="43"/>
      <c r="AC34" s="44"/>
      <c r="AD34" s="37">
        <f t="shared" si="4"/>
        <v>5</v>
      </c>
      <c r="AE34" s="37">
        <v>29</v>
      </c>
      <c r="AF34" s="49">
        <f>ข้อมูลพื้นฐาน!E34</f>
        <v>0</v>
      </c>
      <c r="AG34" s="161">
        <f>ข้อมูลพื้นฐาน!F34</f>
        <v>0</v>
      </c>
      <c r="AH34" s="180"/>
      <c r="AI34" s="42"/>
      <c r="AJ34" s="43"/>
      <c r="AK34" s="43"/>
      <c r="AL34" s="43"/>
      <c r="AM34" s="44"/>
      <c r="AN34" s="42"/>
      <c r="AO34" s="43"/>
      <c r="AP34" s="43"/>
      <c r="AQ34" s="43"/>
      <c r="AR34" s="44"/>
      <c r="AS34" s="42"/>
      <c r="AT34" s="43"/>
      <c r="AU34" s="43"/>
      <c r="AV34" s="43"/>
      <c r="AW34" s="44"/>
      <c r="AX34" s="42"/>
      <c r="AY34" s="43"/>
      <c r="AZ34" s="43"/>
      <c r="BA34" s="43"/>
      <c r="BB34" s="44"/>
      <c r="BC34" s="42"/>
      <c r="BD34" s="43"/>
      <c r="BE34" s="43"/>
      <c r="BF34" s="43"/>
      <c r="BG34" s="44"/>
      <c r="BH34" s="37">
        <f t="shared" si="0"/>
        <v>0</v>
      </c>
      <c r="BI34" s="37">
        <v>29</v>
      </c>
      <c r="BJ34" s="49">
        <f>ข้อมูลพื้นฐาน!E34</f>
        <v>0</v>
      </c>
      <c r="BK34" s="161">
        <f>ข้อมูลพื้นฐาน!F34</f>
        <v>0</v>
      </c>
      <c r="BL34" s="180"/>
      <c r="BM34" s="42"/>
      <c r="BN34" s="43"/>
      <c r="BO34" s="43"/>
      <c r="BP34" s="43"/>
      <c r="BQ34" s="44"/>
      <c r="BR34" s="42"/>
      <c r="BS34" s="43"/>
      <c r="BT34" s="43"/>
      <c r="BU34" s="43"/>
      <c r="BV34" s="44"/>
      <c r="BW34" s="42"/>
      <c r="BX34" s="43"/>
      <c r="BY34" s="43"/>
      <c r="BZ34" s="43"/>
      <c r="CA34" s="44"/>
      <c r="CB34" s="42"/>
      <c r="CC34" s="43"/>
      <c r="CD34" s="43"/>
      <c r="CE34" s="43"/>
      <c r="CF34" s="44"/>
      <c r="CG34" s="42"/>
      <c r="CH34" s="43"/>
      <c r="CI34" s="43"/>
      <c r="CJ34" s="43"/>
      <c r="CK34" s="44"/>
      <c r="CL34" s="37">
        <f t="shared" si="1"/>
        <v>0</v>
      </c>
      <c r="CM34" s="37">
        <v>29</v>
      </c>
      <c r="CN34" s="49">
        <f>ข้อมูลพื้นฐาน!E34</f>
        <v>0</v>
      </c>
      <c r="CO34" s="161">
        <f>ข้อมูลพื้นฐาน!F34</f>
        <v>0</v>
      </c>
      <c r="CP34" s="180"/>
      <c r="CQ34" s="42"/>
      <c r="CR34" s="43"/>
      <c r="CS34" s="43"/>
      <c r="CT34" s="43"/>
      <c r="CU34" s="44"/>
      <c r="CV34" s="42"/>
      <c r="CW34" s="43"/>
      <c r="CX34" s="43"/>
      <c r="CY34" s="43"/>
      <c r="CZ34" s="44"/>
      <c r="DA34" s="42"/>
      <c r="DB34" s="43"/>
      <c r="DC34" s="43"/>
      <c r="DD34" s="43"/>
      <c r="DE34" s="44"/>
      <c r="DF34" s="42"/>
      <c r="DG34" s="43"/>
      <c r="DH34" s="43"/>
      <c r="DI34" s="43"/>
      <c r="DJ34" s="44"/>
      <c r="DK34" s="42"/>
      <c r="DL34" s="43"/>
      <c r="DM34" s="43"/>
      <c r="DN34" s="43"/>
      <c r="DO34" s="44"/>
      <c r="DP34" s="37">
        <f t="shared" si="2"/>
        <v>0</v>
      </c>
      <c r="DQ34" s="37">
        <f t="shared" si="3"/>
        <v>5</v>
      </c>
      <c r="DR34" s="220">
        <f>(DQ34*100)/ข้อมูลพื้นฐาน!B10</f>
        <v>25</v>
      </c>
    </row>
    <row r="35" spans="1:122" ht="16" customHeight="1" thickBot="1">
      <c r="A35" s="38">
        <v>30</v>
      </c>
      <c r="B35" s="50">
        <f>ข้อมูลพื้นฐาน!E35</f>
        <v>0</v>
      </c>
      <c r="C35" s="163">
        <f>ข้อมูลพื้นฐาน!F35</f>
        <v>0</v>
      </c>
      <c r="D35" s="164"/>
      <c r="E35" s="45" t="s">
        <v>123</v>
      </c>
      <c r="F35" s="46" t="s">
        <v>123</v>
      </c>
      <c r="G35" s="46" t="s">
        <v>123</v>
      </c>
      <c r="H35" s="46" t="s">
        <v>123</v>
      </c>
      <c r="I35" s="47" t="s">
        <v>123</v>
      </c>
      <c r="J35" s="45"/>
      <c r="K35" s="46"/>
      <c r="L35" s="46"/>
      <c r="M35" s="46"/>
      <c r="N35" s="47"/>
      <c r="O35" s="45"/>
      <c r="P35" s="46"/>
      <c r="Q35" s="46"/>
      <c r="R35" s="46"/>
      <c r="S35" s="47"/>
      <c r="T35" s="45"/>
      <c r="U35" s="46"/>
      <c r="V35" s="46"/>
      <c r="W35" s="46"/>
      <c r="X35" s="47"/>
      <c r="Y35" s="45"/>
      <c r="Z35" s="46"/>
      <c r="AA35" s="46"/>
      <c r="AB35" s="46"/>
      <c r="AC35" s="47"/>
      <c r="AD35" s="38">
        <f t="shared" si="4"/>
        <v>5</v>
      </c>
      <c r="AE35" s="38">
        <v>30</v>
      </c>
      <c r="AF35" s="50">
        <f>ข้อมูลพื้นฐาน!E35</f>
        <v>0</v>
      </c>
      <c r="AG35" s="163">
        <f>ข้อมูลพื้นฐาน!F35</f>
        <v>0</v>
      </c>
      <c r="AH35" s="181"/>
      <c r="AI35" s="45"/>
      <c r="AJ35" s="46"/>
      <c r="AK35" s="46"/>
      <c r="AL35" s="46"/>
      <c r="AM35" s="47"/>
      <c r="AN35" s="45"/>
      <c r="AO35" s="46"/>
      <c r="AP35" s="46"/>
      <c r="AQ35" s="46"/>
      <c r="AR35" s="47"/>
      <c r="AS35" s="45"/>
      <c r="AT35" s="46"/>
      <c r="AU35" s="46"/>
      <c r="AV35" s="46"/>
      <c r="AW35" s="47"/>
      <c r="AX35" s="45"/>
      <c r="AY35" s="46"/>
      <c r="AZ35" s="46"/>
      <c r="BA35" s="46"/>
      <c r="BB35" s="47"/>
      <c r="BC35" s="45"/>
      <c r="BD35" s="46"/>
      <c r="BE35" s="46"/>
      <c r="BF35" s="46"/>
      <c r="BG35" s="47"/>
      <c r="BH35" s="38">
        <f t="shared" si="0"/>
        <v>0</v>
      </c>
      <c r="BI35" s="38">
        <v>30</v>
      </c>
      <c r="BJ35" s="50">
        <f>ข้อมูลพื้นฐาน!E35</f>
        <v>0</v>
      </c>
      <c r="BK35" s="163">
        <f>ข้อมูลพื้นฐาน!F35</f>
        <v>0</v>
      </c>
      <c r="BL35" s="181"/>
      <c r="BM35" s="45"/>
      <c r="BN35" s="46"/>
      <c r="BO35" s="46"/>
      <c r="BP35" s="46"/>
      <c r="BQ35" s="47"/>
      <c r="BR35" s="45"/>
      <c r="BS35" s="46"/>
      <c r="BT35" s="46"/>
      <c r="BU35" s="46"/>
      <c r="BV35" s="47"/>
      <c r="BW35" s="45"/>
      <c r="BX35" s="46"/>
      <c r="BY35" s="46"/>
      <c r="BZ35" s="46"/>
      <c r="CA35" s="47"/>
      <c r="CB35" s="45"/>
      <c r="CC35" s="46"/>
      <c r="CD35" s="46"/>
      <c r="CE35" s="46"/>
      <c r="CF35" s="47"/>
      <c r="CG35" s="45"/>
      <c r="CH35" s="46"/>
      <c r="CI35" s="46"/>
      <c r="CJ35" s="46"/>
      <c r="CK35" s="47"/>
      <c r="CL35" s="38">
        <f t="shared" si="1"/>
        <v>0</v>
      </c>
      <c r="CM35" s="38">
        <v>30</v>
      </c>
      <c r="CN35" s="50">
        <f>ข้อมูลพื้นฐาน!E35</f>
        <v>0</v>
      </c>
      <c r="CO35" s="163">
        <f>ข้อมูลพื้นฐาน!F35</f>
        <v>0</v>
      </c>
      <c r="CP35" s="181"/>
      <c r="CQ35" s="45"/>
      <c r="CR35" s="46"/>
      <c r="CS35" s="46"/>
      <c r="CT35" s="46"/>
      <c r="CU35" s="47"/>
      <c r="CV35" s="45"/>
      <c r="CW35" s="46"/>
      <c r="CX35" s="46"/>
      <c r="CY35" s="46"/>
      <c r="CZ35" s="47"/>
      <c r="DA35" s="45"/>
      <c r="DB35" s="46"/>
      <c r="DC35" s="46"/>
      <c r="DD35" s="46"/>
      <c r="DE35" s="47"/>
      <c r="DF35" s="45"/>
      <c r="DG35" s="46"/>
      <c r="DH35" s="46"/>
      <c r="DI35" s="46"/>
      <c r="DJ35" s="47"/>
      <c r="DK35" s="45"/>
      <c r="DL35" s="46"/>
      <c r="DM35" s="46"/>
      <c r="DN35" s="46"/>
      <c r="DO35" s="47"/>
      <c r="DP35" s="38">
        <f t="shared" si="2"/>
        <v>0</v>
      </c>
      <c r="DQ35" s="38">
        <f t="shared" si="3"/>
        <v>5</v>
      </c>
      <c r="DR35" s="220">
        <f>(DQ35*100)/ข้อมูลพื้นฐาน!B10</f>
        <v>25</v>
      </c>
    </row>
    <row r="36" spans="1:122" ht="16" customHeight="1">
      <c r="A36" s="36">
        <v>31</v>
      </c>
      <c r="B36" s="48">
        <f>ข้อมูลพื้นฐาน!E36</f>
        <v>0</v>
      </c>
      <c r="C36" s="159">
        <f>ข้อมูลพื้นฐาน!F36</f>
        <v>0</v>
      </c>
      <c r="D36" s="160"/>
      <c r="E36" s="39" t="s">
        <v>123</v>
      </c>
      <c r="F36" s="43" t="s">
        <v>123</v>
      </c>
      <c r="G36" s="43" t="s">
        <v>123</v>
      </c>
      <c r="H36" s="43" t="s">
        <v>123</v>
      </c>
      <c r="I36" s="41" t="s">
        <v>123</v>
      </c>
      <c r="J36" s="39"/>
      <c r="K36" s="40"/>
      <c r="L36" s="40"/>
      <c r="M36" s="40"/>
      <c r="N36" s="41"/>
      <c r="O36" s="39"/>
      <c r="P36" s="40"/>
      <c r="Q36" s="40"/>
      <c r="R36" s="40"/>
      <c r="S36" s="41"/>
      <c r="T36" s="39"/>
      <c r="U36" s="40"/>
      <c r="V36" s="40"/>
      <c r="W36" s="40"/>
      <c r="X36" s="41"/>
      <c r="Y36" s="39"/>
      <c r="Z36" s="40"/>
      <c r="AA36" s="40"/>
      <c r="AB36" s="40"/>
      <c r="AC36" s="41"/>
      <c r="AD36" s="36">
        <f t="shared" si="4"/>
        <v>5</v>
      </c>
      <c r="AE36" s="36">
        <v>31</v>
      </c>
      <c r="AF36" s="48">
        <f>ข้อมูลพื้นฐาน!E36</f>
        <v>0</v>
      </c>
      <c r="AG36" s="159">
        <f>ข้อมูลพื้นฐาน!F36</f>
        <v>0</v>
      </c>
      <c r="AH36" s="179"/>
      <c r="AI36" s="39"/>
      <c r="AJ36" s="40"/>
      <c r="AK36" s="40"/>
      <c r="AL36" s="40"/>
      <c r="AM36" s="41"/>
      <c r="AN36" s="39"/>
      <c r="AO36" s="40"/>
      <c r="AP36" s="40"/>
      <c r="AQ36" s="40"/>
      <c r="AR36" s="41"/>
      <c r="AS36" s="39"/>
      <c r="AT36" s="40"/>
      <c r="AU36" s="40"/>
      <c r="AV36" s="40"/>
      <c r="AW36" s="41"/>
      <c r="AX36" s="39"/>
      <c r="AY36" s="40"/>
      <c r="AZ36" s="40"/>
      <c r="BA36" s="40"/>
      <c r="BB36" s="41"/>
      <c r="BC36" s="39"/>
      <c r="BD36" s="40"/>
      <c r="BE36" s="40"/>
      <c r="BF36" s="40"/>
      <c r="BG36" s="41"/>
      <c r="BH36" s="36">
        <f t="shared" si="0"/>
        <v>0</v>
      </c>
      <c r="BI36" s="36">
        <v>31</v>
      </c>
      <c r="BJ36" s="48">
        <f>ข้อมูลพื้นฐาน!E36</f>
        <v>0</v>
      </c>
      <c r="BK36" s="159">
        <f>ข้อมูลพื้นฐาน!F36</f>
        <v>0</v>
      </c>
      <c r="BL36" s="179"/>
      <c r="BM36" s="39"/>
      <c r="BN36" s="40"/>
      <c r="BO36" s="40"/>
      <c r="BP36" s="40"/>
      <c r="BQ36" s="41"/>
      <c r="BR36" s="39"/>
      <c r="BS36" s="40"/>
      <c r="BT36" s="40"/>
      <c r="BU36" s="40"/>
      <c r="BV36" s="41"/>
      <c r="BW36" s="39"/>
      <c r="BX36" s="40"/>
      <c r="BY36" s="40"/>
      <c r="BZ36" s="40"/>
      <c r="CA36" s="41"/>
      <c r="CB36" s="39"/>
      <c r="CC36" s="40"/>
      <c r="CD36" s="40"/>
      <c r="CE36" s="40"/>
      <c r="CF36" s="41"/>
      <c r="CG36" s="39"/>
      <c r="CH36" s="40"/>
      <c r="CI36" s="40"/>
      <c r="CJ36" s="40"/>
      <c r="CK36" s="41"/>
      <c r="CL36" s="36">
        <f t="shared" si="1"/>
        <v>0</v>
      </c>
      <c r="CM36" s="36">
        <v>31</v>
      </c>
      <c r="CN36" s="48">
        <f>ข้อมูลพื้นฐาน!E36</f>
        <v>0</v>
      </c>
      <c r="CO36" s="159">
        <f>ข้อมูลพื้นฐาน!F36</f>
        <v>0</v>
      </c>
      <c r="CP36" s="179"/>
      <c r="CQ36" s="39"/>
      <c r="CR36" s="40"/>
      <c r="CS36" s="40"/>
      <c r="CT36" s="40"/>
      <c r="CU36" s="41"/>
      <c r="CV36" s="39"/>
      <c r="CW36" s="40"/>
      <c r="CX36" s="40"/>
      <c r="CY36" s="40"/>
      <c r="CZ36" s="41"/>
      <c r="DA36" s="39"/>
      <c r="DB36" s="40"/>
      <c r="DC36" s="40"/>
      <c r="DD36" s="40"/>
      <c r="DE36" s="41"/>
      <c r="DF36" s="39"/>
      <c r="DG36" s="40"/>
      <c r="DH36" s="40"/>
      <c r="DI36" s="40"/>
      <c r="DJ36" s="41"/>
      <c r="DK36" s="39"/>
      <c r="DL36" s="40"/>
      <c r="DM36" s="40"/>
      <c r="DN36" s="40"/>
      <c r="DO36" s="41"/>
      <c r="DP36" s="36">
        <f t="shared" si="2"/>
        <v>0</v>
      </c>
      <c r="DQ36" s="36">
        <f t="shared" si="3"/>
        <v>5</v>
      </c>
      <c r="DR36" s="220">
        <f>(DQ36*100)/ข้อมูลพื้นฐาน!B10</f>
        <v>25</v>
      </c>
    </row>
    <row r="37" spans="1:122" ht="16" customHeight="1">
      <c r="A37" s="37">
        <v>32</v>
      </c>
      <c r="B37" s="49">
        <f>ข้อมูลพื้นฐาน!E37</f>
        <v>0</v>
      </c>
      <c r="C37" s="161">
        <f>ข้อมูลพื้นฐาน!F37</f>
        <v>0</v>
      </c>
      <c r="D37" s="162"/>
      <c r="E37" s="42" t="s">
        <v>123</v>
      </c>
      <c r="F37" s="43" t="s">
        <v>123</v>
      </c>
      <c r="G37" s="43" t="s">
        <v>123</v>
      </c>
      <c r="H37" s="43" t="s">
        <v>123</v>
      </c>
      <c r="I37" s="44" t="s">
        <v>123</v>
      </c>
      <c r="J37" s="42"/>
      <c r="K37" s="43"/>
      <c r="L37" s="43"/>
      <c r="M37" s="43"/>
      <c r="N37" s="44"/>
      <c r="O37" s="42"/>
      <c r="P37" s="43"/>
      <c r="Q37" s="43"/>
      <c r="R37" s="43"/>
      <c r="S37" s="44"/>
      <c r="T37" s="42"/>
      <c r="U37" s="43"/>
      <c r="V37" s="43"/>
      <c r="W37" s="43"/>
      <c r="X37" s="44"/>
      <c r="Y37" s="42"/>
      <c r="Z37" s="43"/>
      <c r="AA37" s="43"/>
      <c r="AB37" s="43"/>
      <c r="AC37" s="44"/>
      <c r="AD37" s="37">
        <f t="shared" si="4"/>
        <v>5</v>
      </c>
      <c r="AE37" s="37">
        <v>32</v>
      </c>
      <c r="AF37" s="49">
        <f>ข้อมูลพื้นฐาน!E37</f>
        <v>0</v>
      </c>
      <c r="AG37" s="161">
        <f>ข้อมูลพื้นฐาน!F37</f>
        <v>0</v>
      </c>
      <c r="AH37" s="180"/>
      <c r="AI37" s="42"/>
      <c r="AJ37" s="43"/>
      <c r="AK37" s="43"/>
      <c r="AL37" s="43"/>
      <c r="AM37" s="44"/>
      <c r="AN37" s="42"/>
      <c r="AO37" s="43"/>
      <c r="AP37" s="43"/>
      <c r="AQ37" s="43"/>
      <c r="AR37" s="44"/>
      <c r="AS37" s="42"/>
      <c r="AT37" s="43"/>
      <c r="AU37" s="43"/>
      <c r="AV37" s="43"/>
      <c r="AW37" s="44"/>
      <c r="AX37" s="42"/>
      <c r="AY37" s="43"/>
      <c r="AZ37" s="43"/>
      <c r="BA37" s="43"/>
      <c r="BB37" s="44"/>
      <c r="BC37" s="42"/>
      <c r="BD37" s="43"/>
      <c r="BE37" s="43"/>
      <c r="BF37" s="43"/>
      <c r="BG37" s="44"/>
      <c r="BH37" s="37">
        <f t="shared" si="0"/>
        <v>0</v>
      </c>
      <c r="BI37" s="37">
        <v>32</v>
      </c>
      <c r="BJ37" s="49">
        <f>ข้อมูลพื้นฐาน!E37</f>
        <v>0</v>
      </c>
      <c r="BK37" s="161">
        <f>ข้อมูลพื้นฐาน!F37</f>
        <v>0</v>
      </c>
      <c r="BL37" s="180"/>
      <c r="BM37" s="42"/>
      <c r="BN37" s="43"/>
      <c r="BO37" s="43"/>
      <c r="BP37" s="43"/>
      <c r="BQ37" s="44"/>
      <c r="BR37" s="42"/>
      <c r="BS37" s="43"/>
      <c r="BT37" s="43"/>
      <c r="BU37" s="43"/>
      <c r="BV37" s="44"/>
      <c r="BW37" s="42"/>
      <c r="BX37" s="43"/>
      <c r="BY37" s="43"/>
      <c r="BZ37" s="43"/>
      <c r="CA37" s="44"/>
      <c r="CB37" s="42"/>
      <c r="CC37" s="43"/>
      <c r="CD37" s="43"/>
      <c r="CE37" s="43"/>
      <c r="CF37" s="44"/>
      <c r="CG37" s="42"/>
      <c r="CH37" s="43"/>
      <c r="CI37" s="43"/>
      <c r="CJ37" s="43"/>
      <c r="CK37" s="44"/>
      <c r="CL37" s="37">
        <f t="shared" si="1"/>
        <v>0</v>
      </c>
      <c r="CM37" s="37">
        <v>32</v>
      </c>
      <c r="CN37" s="49">
        <f>ข้อมูลพื้นฐาน!E37</f>
        <v>0</v>
      </c>
      <c r="CO37" s="161">
        <f>ข้อมูลพื้นฐาน!F37</f>
        <v>0</v>
      </c>
      <c r="CP37" s="180"/>
      <c r="CQ37" s="42"/>
      <c r="CR37" s="43"/>
      <c r="CS37" s="43"/>
      <c r="CT37" s="43"/>
      <c r="CU37" s="44"/>
      <c r="CV37" s="42"/>
      <c r="CW37" s="43"/>
      <c r="CX37" s="43"/>
      <c r="CY37" s="43"/>
      <c r="CZ37" s="44"/>
      <c r="DA37" s="42"/>
      <c r="DB37" s="43"/>
      <c r="DC37" s="43"/>
      <c r="DD37" s="43"/>
      <c r="DE37" s="44"/>
      <c r="DF37" s="42"/>
      <c r="DG37" s="43"/>
      <c r="DH37" s="43"/>
      <c r="DI37" s="43"/>
      <c r="DJ37" s="44"/>
      <c r="DK37" s="42"/>
      <c r="DL37" s="43"/>
      <c r="DM37" s="43"/>
      <c r="DN37" s="43"/>
      <c r="DO37" s="44"/>
      <c r="DP37" s="37">
        <f t="shared" si="2"/>
        <v>0</v>
      </c>
      <c r="DQ37" s="37">
        <f t="shared" si="3"/>
        <v>5</v>
      </c>
      <c r="DR37" s="220">
        <f>(DQ37*100)/ข้อมูลพื้นฐาน!B10</f>
        <v>25</v>
      </c>
    </row>
    <row r="38" spans="1:122" ht="16" customHeight="1">
      <c r="A38" s="37">
        <v>33</v>
      </c>
      <c r="B38" s="49">
        <f>ข้อมูลพื้นฐาน!E38</f>
        <v>0</v>
      </c>
      <c r="C38" s="161">
        <f>ข้อมูลพื้นฐาน!F38</f>
        <v>0</v>
      </c>
      <c r="D38" s="162"/>
      <c r="E38" s="42" t="s">
        <v>123</v>
      </c>
      <c r="F38" s="43" t="s">
        <v>123</v>
      </c>
      <c r="G38" s="43" t="s">
        <v>123</v>
      </c>
      <c r="H38" s="43" t="s">
        <v>123</v>
      </c>
      <c r="I38" s="44" t="s">
        <v>123</v>
      </c>
      <c r="J38" s="42"/>
      <c r="K38" s="43"/>
      <c r="L38" s="43"/>
      <c r="M38" s="43"/>
      <c r="N38" s="44"/>
      <c r="O38" s="42"/>
      <c r="P38" s="43"/>
      <c r="Q38" s="43"/>
      <c r="R38" s="43"/>
      <c r="S38" s="44"/>
      <c r="T38" s="42"/>
      <c r="U38" s="43"/>
      <c r="V38" s="43"/>
      <c r="W38" s="43"/>
      <c r="X38" s="44"/>
      <c r="Y38" s="42"/>
      <c r="Z38" s="43"/>
      <c r="AA38" s="43"/>
      <c r="AB38" s="43"/>
      <c r="AC38" s="44"/>
      <c r="AD38" s="37">
        <f t="shared" si="4"/>
        <v>5</v>
      </c>
      <c r="AE38" s="37">
        <v>33</v>
      </c>
      <c r="AF38" s="49">
        <f>ข้อมูลพื้นฐาน!E38</f>
        <v>0</v>
      </c>
      <c r="AG38" s="161">
        <f>ข้อมูลพื้นฐาน!F38</f>
        <v>0</v>
      </c>
      <c r="AH38" s="180"/>
      <c r="AI38" s="42"/>
      <c r="AJ38" s="43"/>
      <c r="AK38" s="43"/>
      <c r="AL38" s="43"/>
      <c r="AM38" s="44"/>
      <c r="AN38" s="42"/>
      <c r="AO38" s="43"/>
      <c r="AP38" s="43"/>
      <c r="AQ38" s="43"/>
      <c r="AR38" s="44"/>
      <c r="AS38" s="42"/>
      <c r="AT38" s="43"/>
      <c r="AU38" s="43"/>
      <c r="AV38" s="43"/>
      <c r="AW38" s="44"/>
      <c r="AX38" s="42"/>
      <c r="AY38" s="43"/>
      <c r="AZ38" s="43"/>
      <c r="BA38" s="43"/>
      <c r="BB38" s="44"/>
      <c r="BC38" s="42"/>
      <c r="BD38" s="43"/>
      <c r="BE38" s="43"/>
      <c r="BF38" s="43"/>
      <c r="BG38" s="44"/>
      <c r="BH38" s="37">
        <f t="shared" si="0"/>
        <v>0</v>
      </c>
      <c r="BI38" s="37">
        <v>33</v>
      </c>
      <c r="BJ38" s="49">
        <f>ข้อมูลพื้นฐาน!E38</f>
        <v>0</v>
      </c>
      <c r="BK38" s="161">
        <f>ข้อมูลพื้นฐาน!F38</f>
        <v>0</v>
      </c>
      <c r="BL38" s="180"/>
      <c r="BM38" s="42"/>
      <c r="BN38" s="43"/>
      <c r="BO38" s="43"/>
      <c r="BP38" s="43"/>
      <c r="BQ38" s="44"/>
      <c r="BR38" s="42"/>
      <c r="BS38" s="43"/>
      <c r="BT38" s="43"/>
      <c r="BU38" s="43"/>
      <c r="BV38" s="44"/>
      <c r="BW38" s="42"/>
      <c r="BX38" s="43"/>
      <c r="BY38" s="43"/>
      <c r="BZ38" s="43"/>
      <c r="CA38" s="44"/>
      <c r="CB38" s="42"/>
      <c r="CC38" s="43"/>
      <c r="CD38" s="43"/>
      <c r="CE38" s="43"/>
      <c r="CF38" s="44"/>
      <c r="CG38" s="42"/>
      <c r="CH38" s="43"/>
      <c r="CI38" s="43"/>
      <c r="CJ38" s="43"/>
      <c r="CK38" s="44"/>
      <c r="CL38" s="37">
        <f t="shared" si="1"/>
        <v>0</v>
      </c>
      <c r="CM38" s="37">
        <v>33</v>
      </c>
      <c r="CN38" s="49">
        <f>ข้อมูลพื้นฐาน!E38</f>
        <v>0</v>
      </c>
      <c r="CO38" s="161">
        <f>ข้อมูลพื้นฐาน!F38</f>
        <v>0</v>
      </c>
      <c r="CP38" s="180"/>
      <c r="CQ38" s="42"/>
      <c r="CR38" s="43"/>
      <c r="CS38" s="43"/>
      <c r="CT38" s="43"/>
      <c r="CU38" s="44"/>
      <c r="CV38" s="42"/>
      <c r="CW38" s="43"/>
      <c r="CX38" s="43"/>
      <c r="CY38" s="43"/>
      <c r="CZ38" s="44"/>
      <c r="DA38" s="42"/>
      <c r="DB38" s="43"/>
      <c r="DC38" s="43"/>
      <c r="DD38" s="43"/>
      <c r="DE38" s="44"/>
      <c r="DF38" s="42"/>
      <c r="DG38" s="43"/>
      <c r="DH38" s="43"/>
      <c r="DI38" s="43"/>
      <c r="DJ38" s="44"/>
      <c r="DK38" s="42"/>
      <c r="DL38" s="43"/>
      <c r="DM38" s="43"/>
      <c r="DN38" s="43"/>
      <c r="DO38" s="44"/>
      <c r="DP38" s="37">
        <f t="shared" si="2"/>
        <v>0</v>
      </c>
      <c r="DQ38" s="37">
        <f t="shared" si="3"/>
        <v>5</v>
      </c>
      <c r="DR38" s="220">
        <f>(DQ38*100)/ข้อมูลพื้นฐาน!B10</f>
        <v>25</v>
      </c>
    </row>
    <row r="39" spans="1:122" ht="16" customHeight="1">
      <c r="A39" s="37">
        <v>34</v>
      </c>
      <c r="B39" s="49">
        <f>ข้อมูลพื้นฐาน!E39</f>
        <v>0</v>
      </c>
      <c r="C39" s="161">
        <f>ข้อมูลพื้นฐาน!F39</f>
        <v>0</v>
      </c>
      <c r="D39" s="162"/>
      <c r="E39" s="42" t="s">
        <v>123</v>
      </c>
      <c r="F39" s="43" t="s">
        <v>123</v>
      </c>
      <c r="G39" s="43" t="s">
        <v>123</v>
      </c>
      <c r="H39" s="43" t="s">
        <v>123</v>
      </c>
      <c r="I39" s="44" t="s">
        <v>123</v>
      </c>
      <c r="J39" s="42"/>
      <c r="K39" s="43"/>
      <c r="L39" s="43"/>
      <c r="M39" s="43"/>
      <c r="N39" s="44"/>
      <c r="O39" s="42"/>
      <c r="P39" s="43"/>
      <c r="Q39" s="43"/>
      <c r="R39" s="43"/>
      <c r="S39" s="44"/>
      <c r="T39" s="42"/>
      <c r="U39" s="43"/>
      <c r="V39" s="43"/>
      <c r="W39" s="43"/>
      <c r="X39" s="44"/>
      <c r="Y39" s="42"/>
      <c r="Z39" s="43"/>
      <c r="AA39" s="43"/>
      <c r="AB39" s="43"/>
      <c r="AC39" s="44"/>
      <c r="AD39" s="37">
        <f t="shared" si="4"/>
        <v>5</v>
      </c>
      <c r="AE39" s="37">
        <v>34</v>
      </c>
      <c r="AF39" s="49">
        <f>ข้อมูลพื้นฐาน!E39</f>
        <v>0</v>
      </c>
      <c r="AG39" s="161">
        <f>ข้อมูลพื้นฐาน!F39</f>
        <v>0</v>
      </c>
      <c r="AH39" s="180"/>
      <c r="AI39" s="42"/>
      <c r="AJ39" s="43"/>
      <c r="AK39" s="43"/>
      <c r="AL39" s="43"/>
      <c r="AM39" s="44"/>
      <c r="AN39" s="42"/>
      <c r="AO39" s="43"/>
      <c r="AP39" s="43"/>
      <c r="AQ39" s="43"/>
      <c r="AR39" s="44"/>
      <c r="AS39" s="42"/>
      <c r="AT39" s="43"/>
      <c r="AU39" s="43"/>
      <c r="AV39" s="43"/>
      <c r="AW39" s="44"/>
      <c r="AX39" s="42"/>
      <c r="AY39" s="43"/>
      <c r="AZ39" s="43"/>
      <c r="BA39" s="43"/>
      <c r="BB39" s="44"/>
      <c r="BC39" s="42"/>
      <c r="BD39" s="43"/>
      <c r="BE39" s="43"/>
      <c r="BF39" s="43"/>
      <c r="BG39" s="44"/>
      <c r="BH39" s="37">
        <f t="shared" si="0"/>
        <v>0</v>
      </c>
      <c r="BI39" s="37">
        <v>34</v>
      </c>
      <c r="BJ39" s="49">
        <f>ข้อมูลพื้นฐาน!E39</f>
        <v>0</v>
      </c>
      <c r="BK39" s="161">
        <f>ข้อมูลพื้นฐาน!F39</f>
        <v>0</v>
      </c>
      <c r="BL39" s="180"/>
      <c r="BM39" s="42"/>
      <c r="BN39" s="43"/>
      <c r="BO39" s="43"/>
      <c r="BP39" s="43"/>
      <c r="BQ39" s="44"/>
      <c r="BR39" s="42"/>
      <c r="BS39" s="43"/>
      <c r="BT39" s="43"/>
      <c r="BU39" s="43"/>
      <c r="BV39" s="44"/>
      <c r="BW39" s="42"/>
      <c r="BX39" s="43"/>
      <c r="BY39" s="43"/>
      <c r="BZ39" s="43"/>
      <c r="CA39" s="44"/>
      <c r="CB39" s="42"/>
      <c r="CC39" s="43"/>
      <c r="CD39" s="43"/>
      <c r="CE39" s="43"/>
      <c r="CF39" s="44"/>
      <c r="CG39" s="42"/>
      <c r="CH39" s="43"/>
      <c r="CI39" s="43"/>
      <c r="CJ39" s="43"/>
      <c r="CK39" s="44"/>
      <c r="CL39" s="37">
        <f t="shared" si="1"/>
        <v>0</v>
      </c>
      <c r="CM39" s="37">
        <v>34</v>
      </c>
      <c r="CN39" s="49">
        <f>ข้อมูลพื้นฐาน!E39</f>
        <v>0</v>
      </c>
      <c r="CO39" s="161">
        <f>ข้อมูลพื้นฐาน!F39</f>
        <v>0</v>
      </c>
      <c r="CP39" s="180"/>
      <c r="CQ39" s="42"/>
      <c r="CR39" s="43"/>
      <c r="CS39" s="43"/>
      <c r="CT39" s="43"/>
      <c r="CU39" s="44"/>
      <c r="CV39" s="42"/>
      <c r="CW39" s="43"/>
      <c r="CX39" s="43"/>
      <c r="CY39" s="43"/>
      <c r="CZ39" s="44"/>
      <c r="DA39" s="42"/>
      <c r="DB39" s="43"/>
      <c r="DC39" s="43"/>
      <c r="DD39" s="43"/>
      <c r="DE39" s="44"/>
      <c r="DF39" s="42"/>
      <c r="DG39" s="43"/>
      <c r="DH39" s="43"/>
      <c r="DI39" s="43"/>
      <c r="DJ39" s="44"/>
      <c r="DK39" s="42"/>
      <c r="DL39" s="43"/>
      <c r="DM39" s="43"/>
      <c r="DN39" s="43"/>
      <c r="DO39" s="44"/>
      <c r="DP39" s="37">
        <f t="shared" si="2"/>
        <v>0</v>
      </c>
      <c r="DQ39" s="37">
        <f t="shared" si="3"/>
        <v>5</v>
      </c>
      <c r="DR39" s="220">
        <f>(DQ39*100)/ข้อมูลพื้นฐาน!B10</f>
        <v>25</v>
      </c>
    </row>
    <row r="40" spans="1:122" ht="16" customHeight="1" thickBot="1">
      <c r="A40" s="38">
        <v>35</v>
      </c>
      <c r="B40" s="50">
        <f>ข้อมูลพื้นฐาน!E40</f>
        <v>0</v>
      </c>
      <c r="C40" s="163">
        <f>ข้อมูลพื้นฐาน!F40</f>
        <v>0</v>
      </c>
      <c r="D40" s="164"/>
      <c r="E40" s="45" t="s">
        <v>123</v>
      </c>
      <c r="F40" s="46" t="s">
        <v>123</v>
      </c>
      <c r="G40" s="46" t="s">
        <v>123</v>
      </c>
      <c r="H40" s="46" t="s">
        <v>123</v>
      </c>
      <c r="I40" s="47" t="s">
        <v>123</v>
      </c>
      <c r="J40" s="45"/>
      <c r="K40" s="46"/>
      <c r="L40" s="46"/>
      <c r="M40" s="46"/>
      <c r="N40" s="47"/>
      <c r="O40" s="45"/>
      <c r="P40" s="46"/>
      <c r="Q40" s="46"/>
      <c r="R40" s="46"/>
      <c r="S40" s="47"/>
      <c r="T40" s="45"/>
      <c r="U40" s="46"/>
      <c r="V40" s="46"/>
      <c r="W40" s="46"/>
      <c r="X40" s="47"/>
      <c r="Y40" s="45"/>
      <c r="Z40" s="46"/>
      <c r="AA40" s="46"/>
      <c r="AB40" s="46"/>
      <c r="AC40" s="47"/>
      <c r="AD40" s="38">
        <f t="shared" si="4"/>
        <v>5</v>
      </c>
      <c r="AE40" s="38">
        <v>35</v>
      </c>
      <c r="AF40" s="50">
        <f>ข้อมูลพื้นฐาน!E40</f>
        <v>0</v>
      </c>
      <c r="AG40" s="163">
        <f>ข้อมูลพื้นฐาน!F40</f>
        <v>0</v>
      </c>
      <c r="AH40" s="181"/>
      <c r="AI40" s="45"/>
      <c r="AJ40" s="46"/>
      <c r="AK40" s="46"/>
      <c r="AL40" s="46"/>
      <c r="AM40" s="47"/>
      <c r="AN40" s="45"/>
      <c r="AO40" s="46"/>
      <c r="AP40" s="46"/>
      <c r="AQ40" s="46"/>
      <c r="AR40" s="47"/>
      <c r="AS40" s="45"/>
      <c r="AT40" s="46"/>
      <c r="AU40" s="46"/>
      <c r="AV40" s="46"/>
      <c r="AW40" s="47"/>
      <c r="AX40" s="45"/>
      <c r="AY40" s="46"/>
      <c r="AZ40" s="46"/>
      <c r="BA40" s="46"/>
      <c r="BB40" s="47"/>
      <c r="BC40" s="45"/>
      <c r="BD40" s="46"/>
      <c r="BE40" s="46"/>
      <c r="BF40" s="46"/>
      <c r="BG40" s="47"/>
      <c r="BH40" s="38">
        <f t="shared" si="0"/>
        <v>0</v>
      </c>
      <c r="BI40" s="38">
        <v>35</v>
      </c>
      <c r="BJ40" s="50">
        <f>ข้อมูลพื้นฐาน!E40</f>
        <v>0</v>
      </c>
      <c r="BK40" s="163">
        <f>ข้อมูลพื้นฐาน!F40</f>
        <v>0</v>
      </c>
      <c r="BL40" s="181"/>
      <c r="BM40" s="45"/>
      <c r="BN40" s="46"/>
      <c r="BO40" s="46"/>
      <c r="BP40" s="46"/>
      <c r="BQ40" s="47"/>
      <c r="BR40" s="45"/>
      <c r="BS40" s="46"/>
      <c r="BT40" s="46"/>
      <c r="BU40" s="46"/>
      <c r="BV40" s="47"/>
      <c r="BW40" s="45"/>
      <c r="BX40" s="46"/>
      <c r="BY40" s="46"/>
      <c r="BZ40" s="46"/>
      <c r="CA40" s="47"/>
      <c r="CB40" s="45"/>
      <c r="CC40" s="46"/>
      <c r="CD40" s="46"/>
      <c r="CE40" s="46"/>
      <c r="CF40" s="47"/>
      <c r="CG40" s="45"/>
      <c r="CH40" s="46"/>
      <c r="CI40" s="46"/>
      <c r="CJ40" s="46"/>
      <c r="CK40" s="47"/>
      <c r="CL40" s="38">
        <f t="shared" si="1"/>
        <v>0</v>
      </c>
      <c r="CM40" s="38">
        <v>35</v>
      </c>
      <c r="CN40" s="50">
        <f>ข้อมูลพื้นฐาน!E40</f>
        <v>0</v>
      </c>
      <c r="CO40" s="163">
        <f>ข้อมูลพื้นฐาน!F40</f>
        <v>0</v>
      </c>
      <c r="CP40" s="181"/>
      <c r="CQ40" s="45"/>
      <c r="CR40" s="46"/>
      <c r="CS40" s="46"/>
      <c r="CT40" s="46"/>
      <c r="CU40" s="47"/>
      <c r="CV40" s="45"/>
      <c r="CW40" s="46"/>
      <c r="CX40" s="46"/>
      <c r="CY40" s="46"/>
      <c r="CZ40" s="47"/>
      <c r="DA40" s="45"/>
      <c r="DB40" s="46"/>
      <c r="DC40" s="46"/>
      <c r="DD40" s="46"/>
      <c r="DE40" s="47"/>
      <c r="DF40" s="45"/>
      <c r="DG40" s="46"/>
      <c r="DH40" s="46"/>
      <c r="DI40" s="46"/>
      <c r="DJ40" s="47"/>
      <c r="DK40" s="45"/>
      <c r="DL40" s="46"/>
      <c r="DM40" s="46"/>
      <c r="DN40" s="46"/>
      <c r="DO40" s="47"/>
      <c r="DP40" s="38">
        <f t="shared" si="2"/>
        <v>0</v>
      </c>
      <c r="DQ40" s="38">
        <f t="shared" si="3"/>
        <v>5</v>
      </c>
      <c r="DR40" s="220">
        <f>(DQ40*100)/ข้อมูลพื้นฐาน!B10</f>
        <v>25</v>
      </c>
    </row>
    <row r="41" spans="1:122" ht="16" customHeight="1">
      <c r="A41" s="36">
        <v>36</v>
      </c>
      <c r="B41" s="48">
        <f>ข้อมูลพื้นฐาน!E41</f>
        <v>0</v>
      </c>
      <c r="C41" s="159">
        <f>ข้อมูลพื้นฐาน!F41</f>
        <v>0</v>
      </c>
      <c r="D41" s="160"/>
      <c r="E41" s="39" t="s">
        <v>123</v>
      </c>
      <c r="F41" s="43" t="s">
        <v>123</v>
      </c>
      <c r="G41" s="43" t="s">
        <v>123</v>
      </c>
      <c r="H41" s="43" t="s">
        <v>123</v>
      </c>
      <c r="I41" s="41" t="s">
        <v>123</v>
      </c>
      <c r="J41" s="39"/>
      <c r="K41" s="40"/>
      <c r="L41" s="40"/>
      <c r="M41" s="40"/>
      <c r="N41" s="41"/>
      <c r="O41" s="39"/>
      <c r="P41" s="40"/>
      <c r="Q41" s="40"/>
      <c r="R41" s="40"/>
      <c r="S41" s="41"/>
      <c r="T41" s="39"/>
      <c r="U41" s="40"/>
      <c r="V41" s="40"/>
      <c r="W41" s="40"/>
      <c r="X41" s="41"/>
      <c r="Y41" s="39"/>
      <c r="Z41" s="40"/>
      <c r="AA41" s="40"/>
      <c r="AB41" s="40"/>
      <c r="AC41" s="41"/>
      <c r="AD41" s="36">
        <f t="shared" si="4"/>
        <v>5</v>
      </c>
      <c r="AE41" s="36">
        <v>36</v>
      </c>
      <c r="AF41" s="48">
        <f>ข้อมูลพื้นฐาน!E41</f>
        <v>0</v>
      </c>
      <c r="AG41" s="159">
        <f>ข้อมูลพื้นฐาน!F41</f>
        <v>0</v>
      </c>
      <c r="AH41" s="179"/>
      <c r="AI41" s="39"/>
      <c r="AJ41" s="40"/>
      <c r="AK41" s="40"/>
      <c r="AL41" s="40"/>
      <c r="AM41" s="41"/>
      <c r="AN41" s="39"/>
      <c r="AO41" s="40"/>
      <c r="AP41" s="40"/>
      <c r="AQ41" s="40"/>
      <c r="AR41" s="41"/>
      <c r="AS41" s="39"/>
      <c r="AT41" s="40"/>
      <c r="AU41" s="40"/>
      <c r="AV41" s="40"/>
      <c r="AW41" s="41"/>
      <c r="AX41" s="39"/>
      <c r="AY41" s="40"/>
      <c r="AZ41" s="40"/>
      <c r="BA41" s="40"/>
      <c r="BB41" s="41"/>
      <c r="BC41" s="39"/>
      <c r="BD41" s="40"/>
      <c r="BE41" s="40"/>
      <c r="BF41" s="40"/>
      <c r="BG41" s="41"/>
      <c r="BH41" s="36">
        <f t="shared" si="0"/>
        <v>0</v>
      </c>
      <c r="BI41" s="36">
        <v>36</v>
      </c>
      <c r="BJ41" s="48">
        <f>ข้อมูลพื้นฐาน!E41</f>
        <v>0</v>
      </c>
      <c r="BK41" s="159">
        <f>ข้อมูลพื้นฐาน!F41</f>
        <v>0</v>
      </c>
      <c r="BL41" s="179"/>
      <c r="BM41" s="39"/>
      <c r="BN41" s="40"/>
      <c r="BO41" s="40"/>
      <c r="BP41" s="40"/>
      <c r="BQ41" s="41"/>
      <c r="BR41" s="39"/>
      <c r="BS41" s="40"/>
      <c r="BT41" s="40"/>
      <c r="BU41" s="40"/>
      <c r="BV41" s="41"/>
      <c r="BW41" s="39"/>
      <c r="BX41" s="40"/>
      <c r="BY41" s="40"/>
      <c r="BZ41" s="40"/>
      <c r="CA41" s="41"/>
      <c r="CB41" s="39"/>
      <c r="CC41" s="40"/>
      <c r="CD41" s="40"/>
      <c r="CE41" s="40"/>
      <c r="CF41" s="41"/>
      <c r="CG41" s="39"/>
      <c r="CH41" s="40"/>
      <c r="CI41" s="40"/>
      <c r="CJ41" s="40"/>
      <c r="CK41" s="41"/>
      <c r="CL41" s="36">
        <f t="shared" si="1"/>
        <v>0</v>
      </c>
      <c r="CM41" s="36">
        <v>36</v>
      </c>
      <c r="CN41" s="48">
        <f>ข้อมูลพื้นฐาน!E41</f>
        <v>0</v>
      </c>
      <c r="CO41" s="159">
        <f>ข้อมูลพื้นฐาน!F41</f>
        <v>0</v>
      </c>
      <c r="CP41" s="179"/>
      <c r="CQ41" s="39"/>
      <c r="CR41" s="40"/>
      <c r="CS41" s="40"/>
      <c r="CT41" s="40"/>
      <c r="CU41" s="41"/>
      <c r="CV41" s="39"/>
      <c r="CW41" s="40"/>
      <c r="CX41" s="40"/>
      <c r="CY41" s="40"/>
      <c r="CZ41" s="41"/>
      <c r="DA41" s="39"/>
      <c r="DB41" s="40"/>
      <c r="DC41" s="40"/>
      <c r="DD41" s="40"/>
      <c r="DE41" s="41"/>
      <c r="DF41" s="39"/>
      <c r="DG41" s="40"/>
      <c r="DH41" s="40"/>
      <c r="DI41" s="40"/>
      <c r="DJ41" s="41"/>
      <c r="DK41" s="39"/>
      <c r="DL41" s="40"/>
      <c r="DM41" s="40"/>
      <c r="DN41" s="40"/>
      <c r="DO41" s="41"/>
      <c r="DP41" s="36">
        <f t="shared" si="2"/>
        <v>0</v>
      </c>
      <c r="DQ41" s="36">
        <f t="shared" si="3"/>
        <v>5</v>
      </c>
      <c r="DR41" s="220">
        <f>(DQ41*100)/ข้อมูลพื้นฐาน!B10</f>
        <v>25</v>
      </c>
    </row>
    <row r="42" spans="1:122" ht="16" customHeight="1">
      <c r="A42" s="37">
        <v>37</v>
      </c>
      <c r="B42" s="49">
        <f>ข้อมูลพื้นฐาน!E42</f>
        <v>0</v>
      </c>
      <c r="C42" s="161">
        <f>ข้อมูลพื้นฐาน!F42</f>
        <v>0</v>
      </c>
      <c r="D42" s="162"/>
      <c r="E42" s="42" t="s">
        <v>123</v>
      </c>
      <c r="F42" s="43" t="s">
        <v>123</v>
      </c>
      <c r="G42" s="43" t="s">
        <v>123</v>
      </c>
      <c r="H42" s="43" t="s">
        <v>123</v>
      </c>
      <c r="I42" s="44" t="s">
        <v>123</v>
      </c>
      <c r="J42" s="42"/>
      <c r="K42" s="43"/>
      <c r="L42" s="43"/>
      <c r="M42" s="43"/>
      <c r="N42" s="44"/>
      <c r="O42" s="42"/>
      <c r="P42" s="43"/>
      <c r="Q42" s="43"/>
      <c r="R42" s="43"/>
      <c r="S42" s="44"/>
      <c r="T42" s="42"/>
      <c r="U42" s="43"/>
      <c r="V42" s="43"/>
      <c r="W42" s="43"/>
      <c r="X42" s="44"/>
      <c r="Y42" s="42"/>
      <c r="Z42" s="43"/>
      <c r="AA42" s="43"/>
      <c r="AB42" s="43"/>
      <c r="AC42" s="44"/>
      <c r="AD42" s="37">
        <f t="shared" si="4"/>
        <v>5</v>
      </c>
      <c r="AE42" s="37">
        <v>37</v>
      </c>
      <c r="AF42" s="49">
        <f>ข้อมูลพื้นฐาน!E42</f>
        <v>0</v>
      </c>
      <c r="AG42" s="161">
        <f>ข้อมูลพื้นฐาน!F42</f>
        <v>0</v>
      </c>
      <c r="AH42" s="180"/>
      <c r="AI42" s="42"/>
      <c r="AJ42" s="43"/>
      <c r="AK42" s="43"/>
      <c r="AL42" s="43"/>
      <c r="AM42" s="44"/>
      <c r="AN42" s="42"/>
      <c r="AO42" s="43"/>
      <c r="AP42" s="43"/>
      <c r="AQ42" s="43"/>
      <c r="AR42" s="44"/>
      <c r="AS42" s="42"/>
      <c r="AT42" s="43"/>
      <c r="AU42" s="43"/>
      <c r="AV42" s="43"/>
      <c r="AW42" s="44"/>
      <c r="AX42" s="42"/>
      <c r="AY42" s="43"/>
      <c r="AZ42" s="43"/>
      <c r="BA42" s="43"/>
      <c r="BB42" s="44"/>
      <c r="BC42" s="42"/>
      <c r="BD42" s="43"/>
      <c r="BE42" s="43"/>
      <c r="BF42" s="43"/>
      <c r="BG42" s="44"/>
      <c r="BH42" s="37">
        <f t="shared" si="0"/>
        <v>0</v>
      </c>
      <c r="BI42" s="37">
        <v>37</v>
      </c>
      <c r="BJ42" s="49">
        <f>ข้อมูลพื้นฐาน!E42</f>
        <v>0</v>
      </c>
      <c r="BK42" s="161">
        <f>ข้อมูลพื้นฐาน!F42</f>
        <v>0</v>
      </c>
      <c r="BL42" s="180"/>
      <c r="BM42" s="42"/>
      <c r="BN42" s="43"/>
      <c r="BO42" s="43"/>
      <c r="BP42" s="43"/>
      <c r="BQ42" s="44"/>
      <c r="BR42" s="42"/>
      <c r="BS42" s="43"/>
      <c r="BT42" s="43"/>
      <c r="BU42" s="43"/>
      <c r="BV42" s="44"/>
      <c r="BW42" s="42"/>
      <c r="BX42" s="43"/>
      <c r="BY42" s="43"/>
      <c r="BZ42" s="43"/>
      <c r="CA42" s="44"/>
      <c r="CB42" s="42"/>
      <c r="CC42" s="43"/>
      <c r="CD42" s="43"/>
      <c r="CE42" s="43"/>
      <c r="CF42" s="44"/>
      <c r="CG42" s="42"/>
      <c r="CH42" s="43"/>
      <c r="CI42" s="43"/>
      <c r="CJ42" s="43"/>
      <c r="CK42" s="44"/>
      <c r="CL42" s="37">
        <f t="shared" si="1"/>
        <v>0</v>
      </c>
      <c r="CM42" s="37">
        <v>37</v>
      </c>
      <c r="CN42" s="49">
        <f>ข้อมูลพื้นฐาน!E42</f>
        <v>0</v>
      </c>
      <c r="CO42" s="161">
        <f>ข้อมูลพื้นฐาน!F42</f>
        <v>0</v>
      </c>
      <c r="CP42" s="180"/>
      <c r="CQ42" s="42"/>
      <c r="CR42" s="43"/>
      <c r="CS42" s="43"/>
      <c r="CT42" s="43"/>
      <c r="CU42" s="44"/>
      <c r="CV42" s="42"/>
      <c r="CW42" s="43"/>
      <c r="CX42" s="43"/>
      <c r="CY42" s="43"/>
      <c r="CZ42" s="44"/>
      <c r="DA42" s="42"/>
      <c r="DB42" s="43"/>
      <c r="DC42" s="43"/>
      <c r="DD42" s="43"/>
      <c r="DE42" s="44"/>
      <c r="DF42" s="42"/>
      <c r="DG42" s="43"/>
      <c r="DH42" s="43"/>
      <c r="DI42" s="43"/>
      <c r="DJ42" s="44"/>
      <c r="DK42" s="42"/>
      <c r="DL42" s="43"/>
      <c r="DM42" s="43"/>
      <c r="DN42" s="43"/>
      <c r="DO42" s="44"/>
      <c r="DP42" s="37">
        <f t="shared" si="2"/>
        <v>0</v>
      </c>
      <c r="DQ42" s="37">
        <f t="shared" si="3"/>
        <v>5</v>
      </c>
      <c r="DR42" s="220">
        <f>(DQ42*100)/ข้อมูลพื้นฐาน!B10</f>
        <v>25</v>
      </c>
    </row>
    <row r="43" spans="1:122" ht="16" customHeight="1">
      <c r="A43" s="37">
        <v>38</v>
      </c>
      <c r="B43" s="49">
        <f>ข้อมูลพื้นฐาน!E43</f>
        <v>0</v>
      </c>
      <c r="C43" s="161">
        <f>ข้อมูลพื้นฐาน!F43</f>
        <v>0</v>
      </c>
      <c r="D43" s="162"/>
      <c r="E43" s="42" t="s">
        <v>123</v>
      </c>
      <c r="F43" s="43" t="s">
        <v>123</v>
      </c>
      <c r="G43" s="43" t="s">
        <v>123</v>
      </c>
      <c r="H43" s="43" t="s">
        <v>123</v>
      </c>
      <c r="I43" s="44" t="s">
        <v>123</v>
      </c>
      <c r="J43" s="42"/>
      <c r="K43" s="43"/>
      <c r="L43" s="43"/>
      <c r="M43" s="43"/>
      <c r="N43" s="44"/>
      <c r="O43" s="42"/>
      <c r="P43" s="43"/>
      <c r="Q43" s="43"/>
      <c r="R43" s="43"/>
      <c r="S43" s="44"/>
      <c r="T43" s="42"/>
      <c r="U43" s="43"/>
      <c r="V43" s="43"/>
      <c r="W43" s="43"/>
      <c r="X43" s="44"/>
      <c r="Y43" s="42"/>
      <c r="Z43" s="43"/>
      <c r="AA43" s="43"/>
      <c r="AB43" s="43"/>
      <c r="AC43" s="44"/>
      <c r="AD43" s="37">
        <f t="shared" si="4"/>
        <v>5</v>
      </c>
      <c r="AE43" s="37">
        <v>38</v>
      </c>
      <c r="AF43" s="49">
        <f>ข้อมูลพื้นฐาน!E43</f>
        <v>0</v>
      </c>
      <c r="AG43" s="161">
        <f>ข้อมูลพื้นฐาน!F43</f>
        <v>0</v>
      </c>
      <c r="AH43" s="180"/>
      <c r="AI43" s="42"/>
      <c r="AJ43" s="43"/>
      <c r="AK43" s="43"/>
      <c r="AL43" s="43"/>
      <c r="AM43" s="44"/>
      <c r="AN43" s="42"/>
      <c r="AO43" s="43"/>
      <c r="AP43" s="43"/>
      <c r="AQ43" s="43"/>
      <c r="AR43" s="44"/>
      <c r="AS43" s="42"/>
      <c r="AT43" s="43"/>
      <c r="AU43" s="43"/>
      <c r="AV43" s="43"/>
      <c r="AW43" s="44"/>
      <c r="AX43" s="42"/>
      <c r="AY43" s="43"/>
      <c r="AZ43" s="43"/>
      <c r="BA43" s="43"/>
      <c r="BB43" s="44"/>
      <c r="BC43" s="42"/>
      <c r="BD43" s="43"/>
      <c r="BE43" s="43"/>
      <c r="BF43" s="43"/>
      <c r="BG43" s="44"/>
      <c r="BH43" s="37">
        <f t="shared" si="0"/>
        <v>0</v>
      </c>
      <c r="BI43" s="37">
        <v>38</v>
      </c>
      <c r="BJ43" s="49">
        <f>ข้อมูลพื้นฐาน!E43</f>
        <v>0</v>
      </c>
      <c r="BK43" s="161">
        <f>ข้อมูลพื้นฐาน!F43</f>
        <v>0</v>
      </c>
      <c r="BL43" s="180"/>
      <c r="BM43" s="42"/>
      <c r="BN43" s="43"/>
      <c r="BO43" s="43"/>
      <c r="BP43" s="43"/>
      <c r="BQ43" s="44"/>
      <c r="BR43" s="42"/>
      <c r="BS43" s="43"/>
      <c r="BT43" s="43"/>
      <c r="BU43" s="43"/>
      <c r="BV43" s="44"/>
      <c r="BW43" s="42"/>
      <c r="BX43" s="43"/>
      <c r="BY43" s="43"/>
      <c r="BZ43" s="43"/>
      <c r="CA43" s="44"/>
      <c r="CB43" s="42"/>
      <c r="CC43" s="43"/>
      <c r="CD43" s="43"/>
      <c r="CE43" s="43"/>
      <c r="CF43" s="44"/>
      <c r="CG43" s="42"/>
      <c r="CH43" s="43"/>
      <c r="CI43" s="43"/>
      <c r="CJ43" s="43"/>
      <c r="CK43" s="44"/>
      <c r="CL43" s="37">
        <f t="shared" si="1"/>
        <v>0</v>
      </c>
      <c r="CM43" s="37">
        <v>38</v>
      </c>
      <c r="CN43" s="49">
        <f>ข้อมูลพื้นฐาน!E43</f>
        <v>0</v>
      </c>
      <c r="CO43" s="161">
        <f>ข้อมูลพื้นฐาน!F43</f>
        <v>0</v>
      </c>
      <c r="CP43" s="180"/>
      <c r="CQ43" s="42"/>
      <c r="CR43" s="43"/>
      <c r="CS43" s="43"/>
      <c r="CT43" s="43"/>
      <c r="CU43" s="44"/>
      <c r="CV43" s="42"/>
      <c r="CW43" s="43"/>
      <c r="CX43" s="43"/>
      <c r="CY43" s="43"/>
      <c r="CZ43" s="44"/>
      <c r="DA43" s="42"/>
      <c r="DB43" s="43"/>
      <c r="DC43" s="43"/>
      <c r="DD43" s="43"/>
      <c r="DE43" s="44"/>
      <c r="DF43" s="42"/>
      <c r="DG43" s="43"/>
      <c r="DH43" s="43"/>
      <c r="DI43" s="43"/>
      <c r="DJ43" s="44"/>
      <c r="DK43" s="42"/>
      <c r="DL43" s="43"/>
      <c r="DM43" s="43"/>
      <c r="DN43" s="43"/>
      <c r="DO43" s="44"/>
      <c r="DP43" s="37">
        <f t="shared" si="2"/>
        <v>0</v>
      </c>
      <c r="DQ43" s="37">
        <f t="shared" si="3"/>
        <v>5</v>
      </c>
      <c r="DR43" s="220">
        <f>(DQ43*100)/ข้อมูลพื้นฐาน!B10</f>
        <v>25</v>
      </c>
    </row>
    <row r="44" spans="1:122" ht="16" customHeight="1">
      <c r="A44" s="37">
        <v>39</v>
      </c>
      <c r="B44" s="49">
        <f>ข้อมูลพื้นฐาน!E44</f>
        <v>0</v>
      </c>
      <c r="C44" s="161">
        <f>ข้อมูลพื้นฐาน!F44</f>
        <v>0</v>
      </c>
      <c r="D44" s="162"/>
      <c r="E44" s="42" t="s">
        <v>123</v>
      </c>
      <c r="F44" s="43" t="s">
        <v>123</v>
      </c>
      <c r="G44" s="43" t="s">
        <v>123</v>
      </c>
      <c r="H44" s="43" t="s">
        <v>123</v>
      </c>
      <c r="I44" s="44" t="s">
        <v>123</v>
      </c>
      <c r="J44" s="42"/>
      <c r="K44" s="43"/>
      <c r="L44" s="43"/>
      <c r="M44" s="43"/>
      <c r="N44" s="44"/>
      <c r="O44" s="42"/>
      <c r="P44" s="43"/>
      <c r="Q44" s="43"/>
      <c r="R44" s="43"/>
      <c r="S44" s="44"/>
      <c r="T44" s="42"/>
      <c r="U44" s="43"/>
      <c r="V44" s="43"/>
      <c r="W44" s="43"/>
      <c r="X44" s="44"/>
      <c r="Y44" s="42"/>
      <c r="Z44" s="43"/>
      <c r="AA44" s="43"/>
      <c r="AB44" s="43"/>
      <c r="AC44" s="44"/>
      <c r="AD44" s="37">
        <f t="shared" si="4"/>
        <v>5</v>
      </c>
      <c r="AE44" s="37">
        <v>39</v>
      </c>
      <c r="AF44" s="49">
        <f>ข้อมูลพื้นฐาน!E44</f>
        <v>0</v>
      </c>
      <c r="AG44" s="161">
        <f>ข้อมูลพื้นฐาน!F44</f>
        <v>0</v>
      </c>
      <c r="AH44" s="180"/>
      <c r="AI44" s="42"/>
      <c r="AJ44" s="43"/>
      <c r="AK44" s="43"/>
      <c r="AL44" s="43"/>
      <c r="AM44" s="44"/>
      <c r="AN44" s="42"/>
      <c r="AO44" s="43"/>
      <c r="AP44" s="43"/>
      <c r="AQ44" s="43"/>
      <c r="AR44" s="44"/>
      <c r="AS44" s="42"/>
      <c r="AT44" s="43"/>
      <c r="AU44" s="43"/>
      <c r="AV44" s="43"/>
      <c r="AW44" s="44"/>
      <c r="AX44" s="42"/>
      <c r="AY44" s="43"/>
      <c r="AZ44" s="43"/>
      <c r="BA44" s="43"/>
      <c r="BB44" s="44"/>
      <c r="BC44" s="42"/>
      <c r="BD44" s="43"/>
      <c r="BE44" s="43"/>
      <c r="BF44" s="43"/>
      <c r="BG44" s="44"/>
      <c r="BH44" s="37">
        <f t="shared" si="0"/>
        <v>0</v>
      </c>
      <c r="BI44" s="37">
        <v>39</v>
      </c>
      <c r="BJ44" s="49">
        <f>ข้อมูลพื้นฐาน!E44</f>
        <v>0</v>
      </c>
      <c r="BK44" s="161">
        <f>ข้อมูลพื้นฐาน!F44</f>
        <v>0</v>
      </c>
      <c r="BL44" s="180"/>
      <c r="BM44" s="42"/>
      <c r="BN44" s="43"/>
      <c r="BO44" s="43"/>
      <c r="BP44" s="43"/>
      <c r="BQ44" s="44"/>
      <c r="BR44" s="42"/>
      <c r="BS44" s="43"/>
      <c r="BT44" s="43"/>
      <c r="BU44" s="43"/>
      <c r="BV44" s="44"/>
      <c r="BW44" s="42"/>
      <c r="BX44" s="43"/>
      <c r="BY44" s="43"/>
      <c r="BZ44" s="43"/>
      <c r="CA44" s="44"/>
      <c r="CB44" s="42"/>
      <c r="CC44" s="43"/>
      <c r="CD44" s="43"/>
      <c r="CE44" s="43"/>
      <c r="CF44" s="44"/>
      <c r="CG44" s="42"/>
      <c r="CH44" s="43"/>
      <c r="CI44" s="43"/>
      <c r="CJ44" s="43"/>
      <c r="CK44" s="44"/>
      <c r="CL44" s="37">
        <f t="shared" si="1"/>
        <v>0</v>
      </c>
      <c r="CM44" s="37">
        <v>39</v>
      </c>
      <c r="CN44" s="49">
        <f>ข้อมูลพื้นฐาน!E44</f>
        <v>0</v>
      </c>
      <c r="CO44" s="161">
        <f>ข้อมูลพื้นฐาน!F44</f>
        <v>0</v>
      </c>
      <c r="CP44" s="180"/>
      <c r="CQ44" s="42"/>
      <c r="CR44" s="43"/>
      <c r="CS44" s="43"/>
      <c r="CT44" s="43"/>
      <c r="CU44" s="44"/>
      <c r="CV44" s="42"/>
      <c r="CW44" s="43"/>
      <c r="CX44" s="43"/>
      <c r="CY44" s="43"/>
      <c r="CZ44" s="44"/>
      <c r="DA44" s="42"/>
      <c r="DB44" s="43"/>
      <c r="DC44" s="43"/>
      <c r="DD44" s="43"/>
      <c r="DE44" s="44"/>
      <c r="DF44" s="42"/>
      <c r="DG44" s="43"/>
      <c r="DH44" s="43"/>
      <c r="DI44" s="43"/>
      <c r="DJ44" s="44"/>
      <c r="DK44" s="42"/>
      <c r="DL44" s="43"/>
      <c r="DM44" s="43"/>
      <c r="DN44" s="43"/>
      <c r="DO44" s="44"/>
      <c r="DP44" s="37">
        <f t="shared" si="2"/>
        <v>0</v>
      </c>
      <c r="DQ44" s="37">
        <f t="shared" si="3"/>
        <v>5</v>
      </c>
      <c r="DR44" s="220">
        <f>(DQ44*100)/ข้อมูลพื้นฐาน!B10</f>
        <v>25</v>
      </c>
    </row>
    <row r="45" spans="1:122" ht="16" customHeight="1" thickBot="1">
      <c r="A45" s="38">
        <v>40</v>
      </c>
      <c r="B45" s="50">
        <f>ข้อมูลพื้นฐาน!E45</f>
        <v>0</v>
      </c>
      <c r="C45" s="163">
        <f>ข้อมูลพื้นฐาน!F45</f>
        <v>0</v>
      </c>
      <c r="D45" s="164"/>
      <c r="E45" s="45" t="s">
        <v>123</v>
      </c>
      <c r="F45" s="46" t="s">
        <v>123</v>
      </c>
      <c r="G45" s="46" t="s">
        <v>123</v>
      </c>
      <c r="H45" s="46" t="s">
        <v>123</v>
      </c>
      <c r="I45" s="47" t="s">
        <v>123</v>
      </c>
      <c r="J45" s="45"/>
      <c r="K45" s="46"/>
      <c r="L45" s="46"/>
      <c r="M45" s="46"/>
      <c r="N45" s="47"/>
      <c r="O45" s="45"/>
      <c r="P45" s="46"/>
      <c r="Q45" s="46"/>
      <c r="R45" s="46"/>
      <c r="S45" s="47"/>
      <c r="T45" s="45"/>
      <c r="U45" s="46"/>
      <c r="V45" s="46"/>
      <c r="W45" s="46"/>
      <c r="X45" s="47"/>
      <c r="Y45" s="45"/>
      <c r="Z45" s="46"/>
      <c r="AA45" s="46"/>
      <c r="AB45" s="46"/>
      <c r="AC45" s="47"/>
      <c r="AD45" s="38">
        <f t="shared" si="4"/>
        <v>5</v>
      </c>
      <c r="AE45" s="38">
        <v>40</v>
      </c>
      <c r="AF45" s="50">
        <f>ข้อมูลพื้นฐาน!E45</f>
        <v>0</v>
      </c>
      <c r="AG45" s="163">
        <f>ข้อมูลพื้นฐาน!F45</f>
        <v>0</v>
      </c>
      <c r="AH45" s="181"/>
      <c r="AI45" s="45"/>
      <c r="AJ45" s="46"/>
      <c r="AK45" s="46"/>
      <c r="AL45" s="46"/>
      <c r="AM45" s="47"/>
      <c r="AN45" s="45"/>
      <c r="AO45" s="46"/>
      <c r="AP45" s="46"/>
      <c r="AQ45" s="46"/>
      <c r="AR45" s="47"/>
      <c r="AS45" s="45"/>
      <c r="AT45" s="46"/>
      <c r="AU45" s="46"/>
      <c r="AV45" s="46"/>
      <c r="AW45" s="47"/>
      <c r="AX45" s="45"/>
      <c r="AY45" s="46"/>
      <c r="AZ45" s="46"/>
      <c r="BA45" s="46"/>
      <c r="BB45" s="47"/>
      <c r="BC45" s="45"/>
      <c r="BD45" s="46"/>
      <c r="BE45" s="46"/>
      <c r="BF45" s="46"/>
      <c r="BG45" s="47"/>
      <c r="BH45" s="38">
        <f t="shared" si="0"/>
        <v>0</v>
      </c>
      <c r="BI45" s="38">
        <v>40</v>
      </c>
      <c r="BJ45" s="50">
        <f>ข้อมูลพื้นฐาน!E45</f>
        <v>0</v>
      </c>
      <c r="BK45" s="163">
        <f>ข้อมูลพื้นฐาน!F45</f>
        <v>0</v>
      </c>
      <c r="BL45" s="181"/>
      <c r="BM45" s="45"/>
      <c r="BN45" s="46"/>
      <c r="BO45" s="46"/>
      <c r="BP45" s="46"/>
      <c r="BQ45" s="47"/>
      <c r="BR45" s="45"/>
      <c r="BS45" s="46"/>
      <c r="BT45" s="46"/>
      <c r="BU45" s="46"/>
      <c r="BV45" s="47"/>
      <c r="BW45" s="45"/>
      <c r="BX45" s="46"/>
      <c r="BY45" s="46"/>
      <c r="BZ45" s="46"/>
      <c r="CA45" s="47"/>
      <c r="CB45" s="45"/>
      <c r="CC45" s="46"/>
      <c r="CD45" s="46"/>
      <c r="CE45" s="46"/>
      <c r="CF45" s="47"/>
      <c r="CG45" s="45"/>
      <c r="CH45" s="46"/>
      <c r="CI45" s="46"/>
      <c r="CJ45" s="46"/>
      <c r="CK45" s="47"/>
      <c r="CL45" s="38">
        <f t="shared" si="1"/>
        <v>0</v>
      </c>
      <c r="CM45" s="38">
        <v>40</v>
      </c>
      <c r="CN45" s="50">
        <f>ข้อมูลพื้นฐาน!E45</f>
        <v>0</v>
      </c>
      <c r="CO45" s="163">
        <f>ข้อมูลพื้นฐาน!F45</f>
        <v>0</v>
      </c>
      <c r="CP45" s="181"/>
      <c r="CQ45" s="45"/>
      <c r="CR45" s="46"/>
      <c r="CS45" s="46"/>
      <c r="CT45" s="46"/>
      <c r="CU45" s="47"/>
      <c r="CV45" s="45"/>
      <c r="CW45" s="46"/>
      <c r="CX45" s="46"/>
      <c r="CY45" s="46"/>
      <c r="CZ45" s="47"/>
      <c r="DA45" s="45"/>
      <c r="DB45" s="46"/>
      <c r="DC45" s="46"/>
      <c r="DD45" s="46"/>
      <c r="DE45" s="47"/>
      <c r="DF45" s="45"/>
      <c r="DG45" s="46"/>
      <c r="DH45" s="46"/>
      <c r="DI45" s="46"/>
      <c r="DJ45" s="47"/>
      <c r="DK45" s="45"/>
      <c r="DL45" s="46"/>
      <c r="DM45" s="46"/>
      <c r="DN45" s="46"/>
      <c r="DO45" s="47"/>
      <c r="DP45" s="38">
        <f t="shared" si="2"/>
        <v>0</v>
      </c>
      <c r="DQ45" s="38">
        <f t="shared" si="3"/>
        <v>5</v>
      </c>
      <c r="DR45" s="220">
        <f>(DQ45*100)/ข้อมูลพื้นฐาน!B10</f>
        <v>25</v>
      </c>
    </row>
    <row r="46" spans="1:122" ht="16" customHeight="1">
      <c r="A46" s="36">
        <v>41</v>
      </c>
      <c r="B46" s="48">
        <f>ข้อมูลพื้นฐาน!E46</f>
        <v>0</v>
      </c>
      <c r="C46" s="159">
        <f>ข้อมูลพื้นฐาน!F46</f>
        <v>0</v>
      </c>
      <c r="D46" s="160"/>
      <c r="E46" s="39" t="s">
        <v>123</v>
      </c>
      <c r="F46" s="43" t="s">
        <v>123</v>
      </c>
      <c r="G46" s="43" t="s">
        <v>123</v>
      </c>
      <c r="H46" s="43" t="s">
        <v>123</v>
      </c>
      <c r="I46" s="41" t="s">
        <v>123</v>
      </c>
      <c r="J46" s="39"/>
      <c r="K46" s="40"/>
      <c r="L46" s="40"/>
      <c r="M46" s="40"/>
      <c r="N46" s="41"/>
      <c r="O46" s="39"/>
      <c r="P46" s="40"/>
      <c r="Q46" s="40"/>
      <c r="R46" s="40"/>
      <c r="S46" s="41"/>
      <c r="T46" s="39"/>
      <c r="U46" s="40"/>
      <c r="V46" s="40"/>
      <c r="W46" s="40"/>
      <c r="X46" s="41"/>
      <c r="Y46" s="39"/>
      <c r="Z46" s="40"/>
      <c r="AA46" s="40"/>
      <c r="AB46" s="40"/>
      <c r="AC46" s="41"/>
      <c r="AD46" s="36">
        <f t="shared" si="4"/>
        <v>5</v>
      </c>
      <c r="AE46" s="36">
        <v>41</v>
      </c>
      <c r="AF46" s="48">
        <f>ข้อมูลพื้นฐาน!E46</f>
        <v>0</v>
      </c>
      <c r="AG46" s="159">
        <f>ข้อมูลพื้นฐาน!F46</f>
        <v>0</v>
      </c>
      <c r="AH46" s="179"/>
      <c r="AI46" s="39"/>
      <c r="AJ46" s="40"/>
      <c r="AK46" s="40"/>
      <c r="AL46" s="40"/>
      <c r="AM46" s="41"/>
      <c r="AN46" s="39"/>
      <c r="AO46" s="40"/>
      <c r="AP46" s="40"/>
      <c r="AQ46" s="40"/>
      <c r="AR46" s="41"/>
      <c r="AS46" s="39"/>
      <c r="AT46" s="40"/>
      <c r="AU46" s="40"/>
      <c r="AV46" s="40"/>
      <c r="AW46" s="41"/>
      <c r="AX46" s="39"/>
      <c r="AY46" s="40"/>
      <c r="AZ46" s="40"/>
      <c r="BA46" s="40"/>
      <c r="BB46" s="41"/>
      <c r="BC46" s="39"/>
      <c r="BD46" s="40"/>
      <c r="BE46" s="40"/>
      <c r="BF46" s="40"/>
      <c r="BG46" s="41"/>
      <c r="BH46" s="36">
        <f t="shared" si="0"/>
        <v>0</v>
      </c>
      <c r="BI46" s="36">
        <v>41</v>
      </c>
      <c r="BJ46" s="48">
        <f>ข้อมูลพื้นฐาน!E46</f>
        <v>0</v>
      </c>
      <c r="BK46" s="159">
        <f>ข้อมูลพื้นฐาน!F46</f>
        <v>0</v>
      </c>
      <c r="BL46" s="179"/>
      <c r="BM46" s="39"/>
      <c r="BN46" s="40"/>
      <c r="BO46" s="40"/>
      <c r="BP46" s="40"/>
      <c r="BQ46" s="41"/>
      <c r="BR46" s="39"/>
      <c r="BS46" s="40"/>
      <c r="BT46" s="40"/>
      <c r="BU46" s="40"/>
      <c r="BV46" s="41"/>
      <c r="BW46" s="39"/>
      <c r="BX46" s="40"/>
      <c r="BY46" s="40"/>
      <c r="BZ46" s="40"/>
      <c r="CA46" s="41"/>
      <c r="CB46" s="39"/>
      <c r="CC46" s="40"/>
      <c r="CD46" s="40"/>
      <c r="CE46" s="40"/>
      <c r="CF46" s="41"/>
      <c r="CG46" s="39"/>
      <c r="CH46" s="40"/>
      <c r="CI46" s="40"/>
      <c r="CJ46" s="40"/>
      <c r="CK46" s="41"/>
      <c r="CL46" s="36">
        <f t="shared" si="1"/>
        <v>0</v>
      </c>
      <c r="CM46" s="36">
        <v>41</v>
      </c>
      <c r="CN46" s="48">
        <f>ข้อมูลพื้นฐาน!E46</f>
        <v>0</v>
      </c>
      <c r="CO46" s="159">
        <f>ข้อมูลพื้นฐาน!F46</f>
        <v>0</v>
      </c>
      <c r="CP46" s="179"/>
      <c r="CQ46" s="39"/>
      <c r="CR46" s="40"/>
      <c r="CS46" s="40"/>
      <c r="CT46" s="40"/>
      <c r="CU46" s="41"/>
      <c r="CV46" s="39"/>
      <c r="CW46" s="40"/>
      <c r="CX46" s="40"/>
      <c r="CY46" s="40"/>
      <c r="CZ46" s="41"/>
      <c r="DA46" s="39"/>
      <c r="DB46" s="40"/>
      <c r="DC46" s="40"/>
      <c r="DD46" s="40"/>
      <c r="DE46" s="41"/>
      <c r="DF46" s="39"/>
      <c r="DG46" s="40"/>
      <c r="DH46" s="40"/>
      <c r="DI46" s="40"/>
      <c r="DJ46" s="41"/>
      <c r="DK46" s="39"/>
      <c r="DL46" s="40"/>
      <c r="DM46" s="40"/>
      <c r="DN46" s="40"/>
      <c r="DO46" s="41"/>
      <c r="DP46" s="36">
        <f t="shared" si="2"/>
        <v>0</v>
      </c>
      <c r="DQ46" s="36">
        <f t="shared" si="3"/>
        <v>5</v>
      </c>
      <c r="DR46" s="220">
        <f>(DQ46*100)/ข้อมูลพื้นฐาน!B10</f>
        <v>25</v>
      </c>
    </row>
    <row r="47" spans="1:122" ht="16" customHeight="1">
      <c r="A47" s="37">
        <v>42</v>
      </c>
      <c r="B47" s="49">
        <f>ข้อมูลพื้นฐาน!E47</f>
        <v>0</v>
      </c>
      <c r="C47" s="161">
        <f>ข้อมูลพื้นฐาน!F47</f>
        <v>0</v>
      </c>
      <c r="D47" s="162"/>
      <c r="E47" s="42" t="s">
        <v>123</v>
      </c>
      <c r="F47" s="43" t="s">
        <v>123</v>
      </c>
      <c r="G47" s="43" t="s">
        <v>123</v>
      </c>
      <c r="H47" s="43" t="s">
        <v>123</v>
      </c>
      <c r="I47" s="44" t="s">
        <v>123</v>
      </c>
      <c r="J47" s="42"/>
      <c r="K47" s="43"/>
      <c r="L47" s="43"/>
      <c r="M47" s="43"/>
      <c r="N47" s="44"/>
      <c r="O47" s="42"/>
      <c r="P47" s="43"/>
      <c r="Q47" s="43"/>
      <c r="R47" s="43"/>
      <c r="S47" s="44"/>
      <c r="T47" s="42"/>
      <c r="U47" s="43"/>
      <c r="V47" s="43"/>
      <c r="W47" s="43"/>
      <c r="X47" s="44"/>
      <c r="Y47" s="42"/>
      <c r="Z47" s="43"/>
      <c r="AA47" s="43"/>
      <c r="AB47" s="43"/>
      <c r="AC47" s="44"/>
      <c r="AD47" s="37">
        <f t="shared" si="4"/>
        <v>5</v>
      </c>
      <c r="AE47" s="37">
        <v>42</v>
      </c>
      <c r="AF47" s="49">
        <f>ข้อมูลพื้นฐาน!E47</f>
        <v>0</v>
      </c>
      <c r="AG47" s="161">
        <f>ข้อมูลพื้นฐาน!F47</f>
        <v>0</v>
      </c>
      <c r="AH47" s="180"/>
      <c r="AI47" s="42"/>
      <c r="AJ47" s="43"/>
      <c r="AK47" s="43"/>
      <c r="AL47" s="43"/>
      <c r="AM47" s="44"/>
      <c r="AN47" s="42"/>
      <c r="AO47" s="43"/>
      <c r="AP47" s="43"/>
      <c r="AQ47" s="43"/>
      <c r="AR47" s="44"/>
      <c r="AS47" s="42"/>
      <c r="AT47" s="43"/>
      <c r="AU47" s="43"/>
      <c r="AV47" s="43"/>
      <c r="AW47" s="44"/>
      <c r="AX47" s="42"/>
      <c r="AY47" s="43"/>
      <c r="AZ47" s="43"/>
      <c r="BA47" s="43"/>
      <c r="BB47" s="44"/>
      <c r="BC47" s="42"/>
      <c r="BD47" s="43"/>
      <c r="BE47" s="43"/>
      <c r="BF47" s="43"/>
      <c r="BG47" s="44"/>
      <c r="BH47" s="37">
        <f t="shared" si="0"/>
        <v>0</v>
      </c>
      <c r="BI47" s="37">
        <v>42</v>
      </c>
      <c r="BJ47" s="49">
        <f>ข้อมูลพื้นฐาน!E47</f>
        <v>0</v>
      </c>
      <c r="BK47" s="161">
        <f>ข้อมูลพื้นฐาน!F47</f>
        <v>0</v>
      </c>
      <c r="BL47" s="180"/>
      <c r="BM47" s="42"/>
      <c r="BN47" s="43"/>
      <c r="BO47" s="43"/>
      <c r="BP47" s="43"/>
      <c r="BQ47" s="44"/>
      <c r="BR47" s="42"/>
      <c r="BS47" s="43"/>
      <c r="BT47" s="43"/>
      <c r="BU47" s="43"/>
      <c r="BV47" s="44"/>
      <c r="BW47" s="42"/>
      <c r="BX47" s="43"/>
      <c r="BY47" s="43"/>
      <c r="BZ47" s="43"/>
      <c r="CA47" s="44"/>
      <c r="CB47" s="42"/>
      <c r="CC47" s="43"/>
      <c r="CD47" s="43"/>
      <c r="CE47" s="43"/>
      <c r="CF47" s="44"/>
      <c r="CG47" s="42"/>
      <c r="CH47" s="43"/>
      <c r="CI47" s="43"/>
      <c r="CJ47" s="43"/>
      <c r="CK47" s="44"/>
      <c r="CL47" s="37">
        <f t="shared" si="1"/>
        <v>0</v>
      </c>
      <c r="CM47" s="37">
        <v>42</v>
      </c>
      <c r="CN47" s="49">
        <f>ข้อมูลพื้นฐาน!E47</f>
        <v>0</v>
      </c>
      <c r="CO47" s="161">
        <f>ข้อมูลพื้นฐาน!F47</f>
        <v>0</v>
      </c>
      <c r="CP47" s="180"/>
      <c r="CQ47" s="42"/>
      <c r="CR47" s="43"/>
      <c r="CS47" s="43"/>
      <c r="CT47" s="43"/>
      <c r="CU47" s="44"/>
      <c r="CV47" s="42"/>
      <c r="CW47" s="43"/>
      <c r="CX47" s="43"/>
      <c r="CY47" s="43"/>
      <c r="CZ47" s="44"/>
      <c r="DA47" s="42"/>
      <c r="DB47" s="43"/>
      <c r="DC47" s="43"/>
      <c r="DD47" s="43"/>
      <c r="DE47" s="44"/>
      <c r="DF47" s="42"/>
      <c r="DG47" s="43"/>
      <c r="DH47" s="43"/>
      <c r="DI47" s="43"/>
      <c r="DJ47" s="44"/>
      <c r="DK47" s="42"/>
      <c r="DL47" s="43"/>
      <c r="DM47" s="43"/>
      <c r="DN47" s="43"/>
      <c r="DO47" s="44"/>
      <c r="DP47" s="37">
        <f t="shared" si="2"/>
        <v>0</v>
      </c>
      <c r="DQ47" s="37">
        <f t="shared" si="3"/>
        <v>5</v>
      </c>
      <c r="DR47" s="220">
        <f>(DQ47*100)/ข้อมูลพื้นฐาน!B10</f>
        <v>25</v>
      </c>
    </row>
    <row r="48" spans="1:122" ht="16" customHeight="1">
      <c r="A48" s="37">
        <v>43</v>
      </c>
      <c r="B48" s="49">
        <f>ข้อมูลพื้นฐาน!E48</f>
        <v>0</v>
      </c>
      <c r="C48" s="161">
        <f>ข้อมูลพื้นฐาน!F48</f>
        <v>0</v>
      </c>
      <c r="D48" s="162"/>
      <c r="E48" s="42" t="s">
        <v>123</v>
      </c>
      <c r="F48" s="43" t="s">
        <v>123</v>
      </c>
      <c r="G48" s="43" t="s">
        <v>123</v>
      </c>
      <c r="H48" s="43" t="s">
        <v>123</v>
      </c>
      <c r="I48" s="44" t="s">
        <v>123</v>
      </c>
      <c r="J48" s="42"/>
      <c r="K48" s="43"/>
      <c r="L48" s="43"/>
      <c r="M48" s="43"/>
      <c r="N48" s="44"/>
      <c r="O48" s="42"/>
      <c r="P48" s="43"/>
      <c r="Q48" s="43"/>
      <c r="R48" s="43"/>
      <c r="S48" s="44"/>
      <c r="T48" s="42"/>
      <c r="U48" s="43"/>
      <c r="V48" s="43"/>
      <c r="W48" s="43"/>
      <c r="X48" s="44"/>
      <c r="Y48" s="42"/>
      <c r="Z48" s="43"/>
      <c r="AA48" s="43"/>
      <c r="AB48" s="43"/>
      <c r="AC48" s="44"/>
      <c r="AD48" s="37">
        <f t="shared" si="4"/>
        <v>5</v>
      </c>
      <c r="AE48" s="37">
        <v>43</v>
      </c>
      <c r="AF48" s="49">
        <f>ข้อมูลพื้นฐาน!E48</f>
        <v>0</v>
      </c>
      <c r="AG48" s="161">
        <f>ข้อมูลพื้นฐาน!F48</f>
        <v>0</v>
      </c>
      <c r="AH48" s="180"/>
      <c r="AI48" s="42"/>
      <c r="AJ48" s="43"/>
      <c r="AK48" s="43"/>
      <c r="AL48" s="43"/>
      <c r="AM48" s="44"/>
      <c r="AN48" s="42"/>
      <c r="AO48" s="43"/>
      <c r="AP48" s="43"/>
      <c r="AQ48" s="43"/>
      <c r="AR48" s="44"/>
      <c r="AS48" s="42"/>
      <c r="AT48" s="43"/>
      <c r="AU48" s="43"/>
      <c r="AV48" s="43"/>
      <c r="AW48" s="44"/>
      <c r="AX48" s="42"/>
      <c r="AY48" s="43"/>
      <c r="AZ48" s="43"/>
      <c r="BA48" s="43"/>
      <c r="BB48" s="44"/>
      <c r="BC48" s="42"/>
      <c r="BD48" s="43"/>
      <c r="BE48" s="43"/>
      <c r="BF48" s="43"/>
      <c r="BG48" s="44"/>
      <c r="BH48" s="37">
        <f t="shared" si="0"/>
        <v>0</v>
      </c>
      <c r="BI48" s="37">
        <v>43</v>
      </c>
      <c r="BJ48" s="49">
        <f>ข้อมูลพื้นฐาน!E48</f>
        <v>0</v>
      </c>
      <c r="BK48" s="161">
        <f>ข้อมูลพื้นฐาน!F48</f>
        <v>0</v>
      </c>
      <c r="BL48" s="180"/>
      <c r="BM48" s="42"/>
      <c r="BN48" s="43"/>
      <c r="BO48" s="43"/>
      <c r="BP48" s="43"/>
      <c r="BQ48" s="44"/>
      <c r="BR48" s="42"/>
      <c r="BS48" s="43"/>
      <c r="BT48" s="43"/>
      <c r="BU48" s="43"/>
      <c r="BV48" s="44"/>
      <c r="BW48" s="42"/>
      <c r="BX48" s="43"/>
      <c r="BY48" s="43"/>
      <c r="BZ48" s="43"/>
      <c r="CA48" s="44"/>
      <c r="CB48" s="42"/>
      <c r="CC48" s="43"/>
      <c r="CD48" s="43"/>
      <c r="CE48" s="43"/>
      <c r="CF48" s="44"/>
      <c r="CG48" s="42"/>
      <c r="CH48" s="43"/>
      <c r="CI48" s="43"/>
      <c r="CJ48" s="43"/>
      <c r="CK48" s="44"/>
      <c r="CL48" s="37">
        <f t="shared" si="1"/>
        <v>0</v>
      </c>
      <c r="CM48" s="37">
        <v>43</v>
      </c>
      <c r="CN48" s="49">
        <f>ข้อมูลพื้นฐาน!E48</f>
        <v>0</v>
      </c>
      <c r="CO48" s="161">
        <f>ข้อมูลพื้นฐาน!F48</f>
        <v>0</v>
      </c>
      <c r="CP48" s="180"/>
      <c r="CQ48" s="42"/>
      <c r="CR48" s="43"/>
      <c r="CS48" s="43"/>
      <c r="CT48" s="43"/>
      <c r="CU48" s="44"/>
      <c r="CV48" s="42"/>
      <c r="CW48" s="43"/>
      <c r="CX48" s="43"/>
      <c r="CY48" s="43"/>
      <c r="CZ48" s="44"/>
      <c r="DA48" s="42"/>
      <c r="DB48" s="43"/>
      <c r="DC48" s="43"/>
      <c r="DD48" s="43"/>
      <c r="DE48" s="44"/>
      <c r="DF48" s="42"/>
      <c r="DG48" s="43"/>
      <c r="DH48" s="43"/>
      <c r="DI48" s="43"/>
      <c r="DJ48" s="44"/>
      <c r="DK48" s="42"/>
      <c r="DL48" s="43"/>
      <c r="DM48" s="43"/>
      <c r="DN48" s="43"/>
      <c r="DO48" s="44"/>
      <c r="DP48" s="37">
        <f t="shared" si="2"/>
        <v>0</v>
      </c>
      <c r="DQ48" s="37">
        <f t="shared" si="3"/>
        <v>5</v>
      </c>
      <c r="DR48" s="220">
        <f>(DQ48*100)/ข้อมูลพื้นฐาน!B10</f>
        <v>25</v>
      </c>
    </row>
    <row r="49" spans="1:122" ht="16" customHeight="1" thickBot="1">
      <c r="A49" s="38">
        <v>44</v>
      </c>
      <c r="B49" s="50">
        <f>ข้อมูลพื้นฐาน!E49</f>
        <v>0</v>
      </c>
      <c r="C49" s="163">
        <f>ข้อมูลพื้นฐาน!F49</f>
        <v>0</v>
      </c>
      <c r="D49" s="164"/>
      <c r="E49" s="45" t="s">
        <v>123</v>
      </c>
      <c r="F49" s="46" t="s">
        <v>123</v>
      </c>
      <c r="G49" s="46" t="s">
        <v>123</v>
      </c>
      <c r="H49" s="46" t="s">
        <v>123</v>
      </c>
      <c r="I49" s="47" t="s">
        <v>123</v>
      </c>
      <c r="J49" s="45"/>
      <c r="K49" s="46"/>
      <c r="L49" s="46"/>
      <c r="M49" s="46"/>
      <c r="N49" s="47"/>
      <c r="O49" s="45"/>
      <c r="P49" s="46"/>
      <c r="Q49" s="46"/>
      <c r="R49" s="46"/>
      <c r="S49" s="47"/>
      <c r="T49" s="45"/>
      <c r="U49" s="46"/>
      <c r="V49" s="46"/>
      <c r="W49" s="46"/>
      <c r="X49" s="47"/>
      <c r="Y49" s="45"/>
      <c r="Z49" s="46"/>
      <c r="AA49" s="46"/>
      <c r="AB49" s="46"/>
      <c r="AC49" s="47"/>
      <c r="AD49" s="38">
        <f t="shared" si="4"/>
        <v>5</v>
      </c>
      <c r="AE49" s="38">
        <v>44</v>
      </c>
      <c r="AF49" s="50">
        <f>ข้อมูลพื้นฐาน!E49</f>
        <v>0</v>
      </c>
      <c r="AG49" s="163">
        <f>ข้อมูลพื้นฐาน!F49</f>
        <v>0</v>
      </c>
      <c r="AH49" s="181"/>
      <c r="AI49" s="45"/>
      <c r="AJ49" s="46"/>
      <c r="AK49" s="46"/>
      <c r="AL49" s="46"/>
      <c r="AM49" s="47"/>
      <c r="AN49" s="45"/>
      <c r="AO49" s="46"/>
      <c r="AP49" s="46"/>
      <c r="AQ49" s="46"/>
      <c r="AR49" s="47"/>
      <c r="AS49" s="45"/>
      <c r="AT49" s="46"/>
      <c r="AU49" s="46"/>
      <c r="AV49" s="46"/>
      <c r="AW49" s="47"/>
      <c r="AX49" s="45"/>
      <c r="AY49" s="46"/>
      <c r="AZ49" s="46"/>
      <c r="BA49" s="46"/>
      <c r="BB49" s="47"/>
      <c r="BC49" s="45"/>
      <c r="BD49" s="46"/>
      <c r="BE49" s="46"/>
      <c r="BF49" s="46"/>
      <c r="BG49" s="47"/>
      <c r="BH49" s="38">
        <f t="shared" si="0"/>
        <v>0</v>
      </c>
      <c r="BI49" s="38">
        <v>44</v>
      </c>
      <c r="BJ49" s="50">
        <f>ข้อมูลพื้นฐาน!E49</f>
        <v>0</v>
      </c>
      <c r="BK49" s="163">
        <f>ข้อมูลพื้นฐาน!F49</f>
        <v>0</v>
      </c>
      <c r="BL49" s="181"/>
      <c r="BM49" s="45"/>
      <c r="BN49" s="46"/>
      <c r="BO49" s="46"/>
      <c r="BP49" s="46"/>
      <c r="BQ49" s="47"/>
      <c r="BR49" s="45"/>
      <c r="BS49" s="46"/>
      <c r="BT49" s="46"/>
      <c r="BU49" s="46"/>
      <c r="BV49" s="47"/>
      <c r="BW49" s="45"/>
      <c r="BX49" s="46"/>
      <c r="BY49" s="46"/>
      <c r="BZ49" s="46"/>
      <c r="CA49" s="47"/>
      <c r="CB49" s="45"/>
      <c r="CC49" s="46"/>
      <c r="CD49" s="46"/>
      <c r="CE49" s="46"/>
      <c r="CF49" s="47"/>
      <c r="CG49" s="45"/>
      <c r="CH49" s="46"/>
      <c r="CI49" s="46"/>
      <c r="CJ49" s="46"/>
      <c r="CK49" s="47"/>
      <c r="CL49" s="38">
        <f t="shared" si="1"/>
        <v>0</v>
      </c>
      <c r="CM49" s="38">
        <v>44</v>
      </c>
      <c r="CN49" s="50">
        <f>ข้อมูลพื้นฐาน!E49</f>
        <v>0</v>
      </c>
      <c r="CO49" s="163">
        <f>ข้อมูลพื้นฐาน!F49</f>
        <v>0</v>
      </c>
      <c r="CP49" s="181"/>
      <c r="CQ49" s="45"/>
      <c r="CR49" s="46"/>
      <c r="CS49" s="46"/>
      <c r="CT49" s="46"/>
      <c r="CU49" s="47"/>
      <c r="CV49" s="45"/>
      <c r="CW49" s="46"/>
      <c r="CX49" s="46"/>
      <c r="CY49" s="46"/>
      <c r="CZ49" s="47"/>
      <c r="DA49" s="45"/>
      <c r="DB49" s="46"/>
      <c r="DC49" s="46"/>
      <c r="DD49" s="46"/>
      <c r="DE49" s="47"/>
      <c r="DF49" s="45"/>
      <c r="DG49" s="46"/>
      <c r="DH49" s="46"/>
      <c r="DI49" s="46"/>
      <c r="DJ49" s="47"/>
      <c r="DK49" s="45"/>
      <c r="DL49" s="46"/>
      <c r="DM49" s="46"/>
      <c r="DN49" s="46"/>
      <c r="DO49" s="47"/>
      <c r="DP49" s="38">
        <f t="shared" si="2"/>
        <v>0</v>
      </c>
      <c r="DQ49" s="38">
        <f t="shared" si="3"/>
        <v>5</v>
      </c>
      <c r="DR49" s="220">
        <f>(DQ49*100)/ข้อมูลพื้นฐาน!B10</f>
        <v>25</v>
      </c>
    </row>
    <row r="50" spans="1:122" ht="16" customHeight="1"/>
    <row r="51" spans="1:122" ht="16" customHeight="1">
      <c r="B51" s="33" t="s">
        <v>72</v>
      </c>
      <c r="AI51" s="375" t="s">
        <v>302</v>
      </c>
      <c r="AJ51" s="375"/>
      <c r="AK51" s="375"/>
      <c r="AL51" s="375"/>
      <c r="AM51" s="375"/>
      <c r="AX51" s="366" t="s">
        <v>303</v>
      </c>
      <c r="AY51" s="366"/>
      <c r="AZ51" s="366"/>
      <c r="BA51" s="366"/>
      <c r="BB51" s="366"/>
      <c r="BC51" s="366" t="s">
        <v>304</v>
      </c>
      <c r="BD51" s="366"/>
      <c r="BE51" s="366"/>
      <c r="BF51" s="366"/>
      <c r="BG51" s="366"/>
      <c r="BM51" s="375" t="s">
        <v>306</v>
      </c>
      <c r="BN51" s="375"/>
      <c r="BO51" s="375"/>
      <c r="BP51" s="375"/>
      <c r="BQ51" s="375"/>
      <c r="CV51" s="366" t="s">
        <v>303</v>
      </c>
      <c r="CW51" s="366"/>
      <c r="CX51" s="366"/>
      <c r="CY51" s="366"/>
      <c r="CZ51" s="366"/>
      <c r="DK51" s="366" t="s">
        <v>305</v>
      </c>
      <c r="DL51" s="366"/>
      <c r="DM51" s="366"/>
      <c r="DN51" s="366"/>
      <c r="DO51" s="366"/>
    </row>
    <row r="52" spans="1:122" ht="17" customHeight="1">
      <c r="B52" s="32" t="s">
        <v>323</v>
      </c>
      <c r="AX52" s="366" t="s">
        <v>335</v>
      </c>
      <c r="AY52" s="366"/>
      <c r="AZ52" s="366"/>
      <c r="BA52" s="366"/>
      <c r="BB52" s="366"/>
      <c r="CV52" s="366" t="s">
        <v>334</v>
      </c>
      <c r="CW52" s="366"/>
      <c r="CX52" s="366"/>
      <c r="CY52" s="366"/>
      <c r="CZ52" s="366"/>
    </row>
    <row r="53" spans="1:122" ht="17" customHeight="1">
      <c r="B53" s="32" t="s">
        <v>324</v>
      </c>
    </row>
    <row r="54" spans="1:122" ht="17" customHeight="1">
      <c r="B54" s="32" t="s">
        <v>299</v>
      </c>
    </row>
    <row r="55" spans="1:122" ht="17" customHeight="1">
      <c r="B55" s="32" t="s">
        <v>325</v>
      </c>
    </row>
    <row r="56" spans="1:122" ht="17" customHeight="1">
      <c r="B56" s="32" t="s">
        <v>326</v>
      </c>
    </row>
  </sheetData>
  <mergeCells count="68">
    <mergeCell ref="CV52:CZ52"/>
    <mergeCell ref="O2:S2"/>
    <mergeCell ref="T2:X2"/>
    <mergeCell ref="BC51:BG51"/>
    <mergeCell ref="AI51:AM51"/>
    <mergeCell ref="CV51:CZ51"/>
    <mergeCell ref="AN3:AR3"/>
    <mergeCell ref="AS3:AW3"/>
    <mergeCell ref="CQ2:CU2"/>
    <mergeCell ref="CV2:CZ2"/>
    <mergeCell ref="CB3:CF3"/>
    <mergeCell ref="CG3:CK3"/>
    <mergeCell ref="BW3:CA3"/>
    <mergeCell ref="AX3:BB3"/>
    <mergeCell ref="AD2:AD5"/>
    <mergeCell ref="AX51:BB51"/>
    <mergeCell ref="DK51:DO51"/>
    <mergeCell ref="BM51:BQ51"/>
    <mergeCell ref="A2:A5"/>
    <mergeCell ref="C2:C5"/>
    <mergeCell ref="AE2:AE5"/>
    <mergeCell ref="AG2:AG5"/>
    <mergeCell ref="Y2:AC2"/>
    <mergeCell ref="O3:S3"/>
    <mergeCell ref="T3:X3"/>
    <mergeCell ref="Y3:AC3"/>
    <mergeCell ref="E2:I2"/>
    <mergeCell ref="E3:I3"/>
    <mergeCell ref="J2:N2"/>
    <mergeCell ref="J3:N3"/>
    <mergeCell ref="CM2:CM5"/>
    <mergeCell ref="CO2:CO5"/>
    <mergeCell ref="DK2:DO2"/>
    <mergeCell ref="CQ3:CU3"/>
    <mergeCell ref="CV3:CZ3"/>
    <mergeCell ref="DA3:DE3"/>
    <mergeCell ref="DF3:DJ3"/>
    <mergeCell ref="DK3:DO3"/>
    <mergeCell ref="DP2:DP5"/>
    <mergeCell ref="DF2:DJ2"/>
    <mergeCell ref="CO1:CU1"/>
    <mergeCell ref="BH2:BH5"/>
    <mergeCell ref="CV1:CZ1"/>
    <mergeCell ref="BI2:BI5"/>
    <mergeCell ref="BK2:BK5"/>
    <mergeCell ref="BM2:BQ2"/>
    <mergeCell ref="BR2:BV2"/>
    <mergeCell ref="BW2:CA2"/>
    <mergeCell ref="CB2:CF2"/>
    <mergeCell ref="CG2:CK2"/>
    <mergeCell ref="CL2:CL5"/>
    <mergeCell ref="BM3:BQ3"/>
    <mergeCell ref="BR3:BV3"/>
    <mergeCell ref="DA2:DE2"/>
    <mergeCell ref="BR1:BV1"/>
    <mergeCell ref="C1:I1"/>
    <mergeCell ref="J1:N1"/>
    <mergeCell ref="AG1:AM1"/>
    <mergeCell ref="AN1:AR1"/>
    <mergeCell ref="BK1:BQ1"/>
    <mergeCell ref="AX52:BB52"/>
    <mergeCell ref="BC3:BG3"/>
    <mergeCell ref="AI2:AM2"/>
    <mergeCell ref="AN2:AR2"/>
    <mergeCell ref="AS2:AW2"/>
    <mergeCell ref="AX2:BB2"/>
    <mergeCell ref="BC2:BG2"/>
    <mergeCell ref="AI3:AM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60"/>
  <sheetViews>
    <sheetView topLeftCell="K1" zoomScale="90" zoomScaleNormal="90" workbookViewId="0">
      <selection activeCell="T8" sqref="T8"/>
    </sheetView>
  </sheetViews>
  <sheetFormatPr defaultRowHeight="17" customHeight="1"/>
  <cols>
    <col min="1" max="1" width="3.58203125" style="52" customWidth="1"/>
    <col min="2" max="2" width="14.33203125" style="52" customWidth="1"/>
    <col min="3" max="3" width="13.58203125" style="52" customWidth="1"/>
    <col min="4" max="13" width="3.58203125" style="52" customWidth="1"/>
    <col min="14" max="14" width="5.58203125" style="52" customWidth="1"/>
    <col min="15" max="16" width="8.58203125" style="52" customWidth="1"/>
    <col min="17" max="17" width="5.58203125" style="52" customWidth="1"/>
    <col min="18" max="18" width="3.58203125" style="52" customWidth="1"/>
    <col min="19" max="19" width="15.58203125" style="52" customWidth="1"/>
    <col min="20" max="20" width="13.58203125" style="52" customWidth="1"/>
    <col min="21" max="30" width="3.58203125" style="52" customWidth="1"/>
    <col min="31" max="32" width="4.58203125" style="52" customWidth="1"/>
    <col min="33" max="33" width="7.08203125" style="52" customWidth="1"/>
    <col min="34" max="34" width="5.58203125" style="52" customWidth="1"/>
    <col min="35" max="35" width="4.58203125" style="52" customWidth="1"/>
    <col min="36" max="16384" width="8.6640625" style="52"/>
  </cols>
  <sheetData>
    <row r="1" spans="1:35" ht="16" customHeight="1" thickBot="1">
      <c r="A1" s="32"/>
      <c r="B1" s="51"/>
      <c r="C1" s="51" t="s">
        <v>128</v>
      </c>
      <c r="D1" s="51"/>
      <c r="E1" s="51"/>
      <c r="F1" s="51"/>
      <c r="G1" s="51"/>
      <c r="H1" s="51"/>
      <c r="I1" s="51">
        <f>บันทึกคะแนน!Q5</f>
        <v>50</v>
      </c>
      <c r="J1" s="51"/>
      <c r="K1" s="51" t="s">
        <v>41</v>
      </c>
      <c r="L1" s="51"/>
      <c r="M1" s="51"/>
      <c r="N1" s="51"/>
      <c r="O1" s="51"/>
      <c r="P1" s="51"/>
      <c r="Q1" s="288" t="s">
        <v>160</v>
      </c>
      <c r="S1" s="53" t="s">
        <v>165</v>
      </c>
      <c r="T1" s="133">
        <f>ข้อมูลพื้นฐาน!B16</f>
        <v>90</v>
      </c>
      <c r="U1" s="51" t="s">
        <v>41</v>
      </c>
      <c r="V1" s="51"/>
      <c r="W1" s="51"/>
      <c r="X1" s="370" t="s">
        <v>166</v>
      </c>
      <c r="Y1" s="370"/>
      <c r="Z1" s="370"/>
      <c r="AA1" s="370"/>
      <c r="AB1" s="370"/>
      <c r="AC1" s="381">
        <f>ข้อมูลพื้นฐาน!B17</f>
        <v>10</v>
      </c>
      <c r="AD1" s="381"/>
      <c r="AE1" s="51" t="s">
        <v>41</v>
      </c>
      <c r="AF1" s="54"/>
      <c r="AG1" s="54"/>
      <c r="AH1" s="383" t="s">
        <v>161</v>
      </c>
      <c r="AI1" s="383"/>
    </row>
    <row r="2" spans="1:35" ht="16" customHeight="1" thickBot="1">
      <c r="A2" s="374" t="s">
        <v>121</v>
      </c>
      <c r="B2" s="368" t="s">
        <v>65</v>
      </c>
      <c r="C2" s="55"/>
      <c r="D2" s="379" t="s">
        <v>139</v>
      </c>
      <c r="E2" s="379"/>
      <c r="F2" s="379"/>
      <c r="G2" s="379"/>
      <c r="H2" s="379"/>
      <c r="I2" s="379"/>
      <c r="J2" s="379">
        <f>ข้อมูลพื้นฐาน!B13</f>
        <v>40</v>
      </c>
      <c r="K2" s="379"/>
      <c r="L2" s="379" t="s">
        <v>41</v>
      </c>
      <c r="M2" s="379"/>
      <c r="N2" s="56"/>
      <c r="O2" s="135" t="s">
        <v>52</v>
      </c>
      <c r="P2" s="57">
        <f>ข้อมูลพื้นฐาน!B14</f>
        <v>10</v>
      </c>
      <c r="Q2" s="34"/>
      <c r="R2" s="374" t="s">
        <v>121</v>
      </c>
      <c r="S2" s="368" t="s">
        <v>65</v>
      </c>
      <c r="T2" s="55"/>
      <c r="U2" s="382" t="s">
        <v>140</v>
      </c>
      <c r="V2" s="382"/>
      <c r="W2" s="382"/>
      <c r="X2" s="382"/>
      <c r="Y2" s="382"/>
      <c r="Z2" s="379">
        <f>ข้อมูลพื้นฐาน!B15</f>
        <v>40</v>
      </c>
      <c r="AA2" s="379"/>
      <c r="AB2" s="58" t="s">
        <v>41</v>
      </c>
      <c r="AC2" s="58"/>
      <c r="AD2" s="58"/>
      <c r="AE2" s="56"/>
      <c r="AF2" s="59" t="s">
        <v>134</v>
      </c>
      <c r="AG2" s="59" t="s">
        <v>135</v>
      </c>
      <c r="AH2" s="59" t="s">
        <v>136</v>
      </c>
      <c r="AI2" s="376" t="s">
        <v>138</v>
      </c>
    </row>
    <row r="3" spans="1:35" ht="16" customHeight="1" thickBot="1">
      <c r="A3" s="374"/>
      <c r="B3" s="368"/>
      <c r="C3" s="130" t="s">
        <v>48</v>
      </c>
      <c r="D3" s="229" t="s">
        <v>249</v>
      </c>
      <c r="E3" s="229" t="s">
        <v>250</v>
      </c>
      <c r="F3" s="229" t="s">
        <v>251</v>
      </c>
      <c r="G3" s="229"/>
      <c r="H3" s="229"/>
      <c r="I3" s="229"/>
      <c r="J3" s="229"/>
      <c r="K3" s="229"/>
      <c r="L3" s="229"/>
      <c r="M3" s="229"/>
      <c r="N3" s="59" t="s">
        <v>247</v>
      </c>
      <c r="O3" s="380" t="s">
        <v>132</v>
      </c>
      <c r="P3" s="380"/>
      <c r="Q3" s="60" t="s">
        <v>131</v>
      </c>
      <c r="R3" s="374"/>
      <c r="S3" s="368"/>
      <c r="T3" s="130" t="s">
        <v>48</v>
      </c>
      <c r="U3" s="229" t="s">
        <v>252</v>
      </c>
      <c r="V3" s="229" t="s">
        <v>375</v>
      </c>
      <c r="W3" s="230"/>
      <c r="X3" s="230"/>
      <c r="Y3" s="230"/>
      <c r="Z3" s="230"/>
      <c r="AA3" s="230"/>
      <c r="AB3" s="230"/>
      <c r="AC3" s="230"/>
      <c r="AD3" s="230"/>
      <c r="AE3" s="228" t="s">
        <v>248</v>
      </c>
      <c r="AF3" s="131" t="s">
        <v>137</v>
      </c>
      <c r="AG3" s="377" t="s">
        <v>55</v>
      </c>
      <c r="AH3" s="174" t="s">
        <v>21</v>
      </c>
      <c r="AI3" s="376"/>
    </row>
    <row r="4" spans="1:35" ht="16" customHeight="1" thickBot="1">
      <c r="A4" s="374"/>
      <c r="B4" s="368"/>
      <c r="C4" s="61" t="s">
        <v>167</v>
      </c>
      <c r="D4" s="229" t="s">
        <v>319</v>
      </c>
      <c r="E4" s="229" t="s">
        <v>251</v>
      </c>
      <c r="F4" s="229" t="s">
        <v>252</v>
      </c>
      <c r="G4" s="229"/>
      <c r="H4" s="229"/>
      <c r="I4" s="229"/>
      <c r="J4" s="229"/>
      <c r="K4" s="229"/>
      <c r="L4" s="229"/>
      <c r="M4" s="229"/>
      <c r="N4" s="132">
        <f>ข้อมูลพื้นฐาน!B13</f>
        <v>40</v>
      </c>
      <c r="O4" s="130" t="s">
        <v>129</v>
      </c>
      <c r="P4" s="130" t="s">
        <v>130</v>
      </c>
      <c r="Q4" s="132" t="s">
        <v>21</v>
      </c>
      <c r="R4" s="374"/>
      <c r="S4" s="368"/>
      <c r="T4" s="61" t="s">
        <v>167</v>
      </c>
      <c r="U4" s="229" t="s">
        <v>375</v>
      </c>
      <c r="V4" s="229" t="s">
        <v>376</v>
      </c>
      <c r="W4" s="230"/>
      <c r="X4" s="230"/>
      <c r="Y4" s="230"/>
      <c r="Z4" s="230"/>
      <c r="AA4" s="230"/>
      <c r="AB4" s="230"/>
      <c r="AC4" s="230"/>
      <c r="AD4" s="230"/>
      <c r="AE4" s="175">
        <f>ข้อมูลพื้นฐาน!B15</f>
        <v>40</v>
      </c>
      <c r="AF4" s="175">
        <f>ข้อมูลพื้นฐาน!B16</f>
        <v>90</v>
      </c>
      <c r="AG4" s="378"/>
      <c r="AH4" s="175">
        <f>AF4+AG5</f>
        <v>100</v>
      </c>
      <c r="AI4" s="376"/>
    </row>
    <row r="5" spans="1:35" ht="16" customHeight="1" thickBot="1">
      <c r="A5" s="374"/>
      <c r="B5" s="368"/>
      <c r="C5" s="130" t="s">
        <v>133</v>
      </c>
      <c r="D5" s="173">
        <v>10</v>
      </c>
      <c r="E5" s="173">
        <v>10</v>
      </c>
      <c r="F5" s="173">
        <v>20</v>
      </c>
      <c r="G5" s="173"/>
      <c r="H5" s="173"/>
      <c r="I5" s="173"/>
      <c r="J5" s="173"/>
      <c r="K5" s="173"/>
      <c r="L5" s="173"/>
      <c r="M5" s="173"/>
      <c r="N5" s="130">
        <f t="shared" ref="N5:N46" si="0">SUM(D5:M5)</f>
        <v>40</v>
      </c>
      <c r="O5" s="129">
        <f>ข้อมูลพื้นฐาน!B14</f>
        <v>10</v>
      </c>
      <c r="P5" s="129"/>
      <c r="Q5" s="130">
        <f>N5+MAX(O5:P5)</f>
        <v>50</v>
      </c>
      <c r="R5" s="374"/>
      <c r="S5" s="368"/>
      <c r="T5" s="130" t="s">
        <v>133</v>
      </c>
      <c r="U5" s="173">
        <v>15</v>
      </c>
      <c r="V5" s="173">
        <v>25</v>
      </c>
      <c r="W5" s="173"/>
      <c r="X5" s="173"/>
      <c r="Y5" s="173"/>
      <c r="Z5" s="173"/>
      <c r="AA5" s="173"/>
      <c r="AB5" s="173"/>
      <c r="AC5" s="173"/>
      <c r="AD5" s="173"/>
      <c r="AE5" s="130">
        <f>SUM(U5:AD5)</f>
        <v>40</v>
      </c>
      <c r="AF5" s="130">
        <f>Q5+AE5</f>
        <v>90</v>
      </c>
      <c r="AG5" s="129">
        <f>ข้อมูลพื้นฐาน!B17</f>
        <v>10</v>
      </c>
      <c r="AH5" s="130">
        <f>AF5+AG5</f>
        <v>100</v>
      </c>
      <c r="AI5" s="376"/>
    </row>
    <row r="6" spans="1:35" ht="16" customHeight="1">
      <c r="A6" s="36">
        <v>1</v>
      </c>
      <c r="B6" s="159">
        <f>ข้อมูลพื้นฐาน!F6</f>
        <v>0</v>
      </c>
      <c r="C6" s="179"/>
      <c r="D6" s="48"/>
      <c r="E6" s="48"/>
      <c r="F6" s="48"/>
      <c r="G6" s="48"/>
      <c r="H6" s="48"/>
      <c r="I6" s="48"/>
      <c r="J6" s="48"/>
      <c r="K6" s="48"/>
      <c r="L6" s="48"/>
      <c r="M6" s="48"/>
      <c r="N6" s="36">
        <f t="shared" si="0"/>
        <v>0</v>
      </c>
      <c r="O6" s="48"/>
      <c r="P6" s="48"/>
      <c r="Q6" s="36">
        <f t="shared" ref="Q6:Q49" si="1">N6+MAX(O6:P6)</f>
        <v>0</v>
      </c>
      <c r="R6" s="36">
        <v>1</v>
      </c>
      <c r="S6" s="159">
        <f>ข้อมูลพื้นฐาน!F6</f>
        <v>0</v>
      </c>
      <c r="T6" s="179"/>
      <c r="U6" s="48"/>
      <c r="V6" s="48"/>
      <c r="W6" s="48"/>
      <c r="X6" s="48"/>
      <c r="Y6" s="48"/>
      <c r="Z6" s="48"/>
      <c r="AA6" s="48"/>
      <c r="AB6" s="48"/>
      <c r="AC6" s="48"/>
      <c r="AD6" s="48"/>
      <c r="AE6" s="36">
        <f t="shared" ref="AE6:AE49" si="2">SUM(U6:AD6)</f>
        <v>0</v>
      </c>
      <c r="AF6" s="36">
        <f t="shared" ref="AF6:AF49" si="3">Q6+AE6</f>
        <v>0</v>
      </c>
      <c r="AG6" s="48"/>
      <c r="AH6" s="36">
        <f>AF6+AG6</f>
        <v>0</v>
      </c>
      <c r="AI6" s="62" t="str">
        <f>IF(AH6&gt;=80,"4",IF(AH6&gt;=75,"3.5",IF(AH6&gt;=70,"3",IF(AH6&gt;=65,"2.5",IF(AH6&gt;=60,"2",IF(AH6&gt;=55,"1.5",IF(AH6&gt;=50,"1",IF(AH6&lt;50,"0"))))))))</f>
        <v>0</v>
      </c>
    </row>
    <row r="7" spans="1:35" ht="16" customHeight="1">
      <c r="A7" s="37">
        <v>2</v>
      </c>
      <c r="B7" s="161">
        <f>ข้อมูลพื้นฐาน!F7</f>
        <v>0</v>
      </c>
      <c r="C7" s="180"/>
      <c r="D7" s="49"/>
      <c r="E7" s="49"/>
      <c r="F7" s="49"/>
      <c r="G7" s="49"/>
      <c r="H7" s="49"/>
      <c r="I7" s="49"/>
      <c r="J7" s="49"/>
      <c r="K7" s="49"/>
      <c r="L7" s="49"/>
      <c r="M7" s="49"/>
      <c r="N7" s="37">
        <f t="shared" si="0"/>
        <v>0</v>
      </c>
      <c r="O7" s="49"/>
      <c r="P7" s="49"/>
      <c r="Q7" s="37">
        <f t="shared" si="1"/>
        <v>0</v>
      </c>
      <c r="R7" s="37">
        <v>2</v>
      </c>
      <c r="S7" s="161">
        <f>ข้อมูลพื้นฐาน!F7</f>
        <v>0</v>
      </c>
      <c r="T7" s="180"/>
      <c r="U7" s="49"/>
      <c r="V7" s="49"/>
      <c r="W7" s="49"/>
      <c r="X7" s="49"/>
      <c r="Y7" s="49"/>
      <c r="Z7" s="49"/>
      <c r="AA7" s="49"/>
      <c r="AB7" s="49"/>
      <c r="AC7" s="49"/>
      <c r="AD7" s="49"/>
      <c r="AE7" s="37">
        <f t="shared" si="2"/>
        <v>0</v>
      </c>
      <c r="AF7" s="37">
        <f t="shared" si="3"/>
        <v>0</v>
      </c>
      <c r="AG7" s="49"/>
      <c r="AH7" s="37">
        <f t="shared" ref="AH7:AH49" si="4">AF7+AG7</f>
        <v>0</v>
      </c>
      <c r="AI7" s="63" t="str">
        <f t="shared" ref="AI7:AI49" si="5">IF(AH7&gt;=80,"4",IF(AH7&gt;=75,"3.5",IF(AH7&gt;=70,"3",IF(AH7&gt;=65,"2.5",IF(AH7&gt;=60,"2",IF(AH7&gt;=55,"1.5",IF(AH7&gt;=50,"1",IF(AH7&lt;50,"0"))))))))</f>
        <v>0</v>
      </c>
    </row>
    <row r="8" spans="1:35" ht="16" customHeight="1">
      <c r="A8" s="37">
        <v>3</v>
      </c>
      <c r="B8" s="161">
        <f>ข้อมูลพื้นฐาน!F8</f>
        <v>0</v>
      </c>
      <c r="C8" s="180"/>
      <c r="D8" s="49"/>
      <c r="E8" s="49"/>
      <c r="F8" s="49"/>
      <c r="G8" s="49"/>
      <c r="H8" s="49"/>
      <c r="I8" s="49"/>
      <c r="J8" s="49"/>
      <c r="K8" s="49"/>
      <c r="L8" s="49"/>
      <c r="M8" s="49"/>
      <c r="N8" s="37">
        <f t="shared" si="0"/>
        <v>0</v>
      </c>
      <c r="O8" s="49"/>
      <c r="P8" s="49"/>
      <c r="Q8" s="37">
        <f t="shared" si="1"/>
        <v>0</v>
      </c>
      <c r="R8" s="37">
        <v>3</v>
      </c>
      <c r="S8" s="161">
        <f>ข้อมูลพื้นฐาน!F8</f>
        <v>0</v>
      </c>
      <c r="T8" s="180"/>
      <c r="U8" s="49"/>
      <c r="V8" s="49"/>
      <c r="W8" s="49"/>
      <c r="X8" s="49"/>
      <c r="Y8" s="49"/>
      <c r="Z8" s="49"/>
      <c r="AA8" s="49"/>
      <c r="AB8" s="49"/>
      <c r="AC8" s="49"/>
      <c r="AD8" s="49"/>
      <c r="AE8" s="37">
        <f t="shared" si="2"/>
        <v>0</v>
      </c>
      <c r="AF8" s="37">
        <f t="shared" si="3"/>
        <v>0</v>
      </c>
      <c r="AG8" s="49"/>
      <c r="AH8" s="37">
        <f t="shared" si="4"/>
        <v>0</v>
      </c>
      <c r="AI8" s="63" t="str">
        <f t="shared" si="5"/>
        <v>0</v>
      </c>
    </row>
    <row r="9" spans="1:35" ht="16" customHeight="1">
      <c r="A9" s="37">
        <v>4</v>
      </c>
      <c r="B9" s="161">
        <f>ข้อมูลพื้นฐาน!F9</f>
        <v>0</v>
      </c>
      <c r="C9" s="180"/>
      <c r="D9" s="49"/>
      <c r="E9" s="49"/>
      <c r="F9" s="49"/>
      <c r="G9" s="49"/>
      <c r="H9" s="49"/>
      <c r="I9" s="49"/>
      <c r="J9" s="49"/>
      <c r="K9" s="49"/>
      <c r="L9" s="49"/>
      <c r="M9" s="49"/>
      <c r="N9" s="37">
        <f t="shared" si="0"/>
        <v>0</v>
      </c>
      <c r="O9" s="49"/>
      <c r="P9" s="49"/>
      <c r="Q9" s="37">
        <f t="shared" si="1"/>
        <v>0</v>
      </c>
      <c r="R9" s="37">
        <v>4</v>
      </c>
      <c r="S9" s="161">
        <f>ข้อมูลพื้นฐาน!F9</f>
        <v>0</v>
      </c>
      <c r="T9" s="180"/>
      <c r="U9" s="49"/>
      <c r="V9" s="49"/>
      <c r="W9" s="49"/>
      <c r="X9" s="49"/>
      <c r="Y9" s="49"/>
      <c r="Z9" s="49"/>
      <c r="AA9" s="49"/>
      <c r="AB9" s="49"/>
      <c r="AC9" s="49"/>
      <c r="AD9" s="49"/>
      <c r="AE9" s="37">
        <f t="shared" si="2"/>
        <v>0</v>
      </c>
      <c r="AF9" s="37">
        <f t="shared" si="3"/>
        <v>0</v>
      </c>
      <c r="AG9" s="49"/>
      <c r="AH9" s="37">
        <f t="shared" si="4"/>
        <v>0</v>
      </c>
      <c r="AI9" s="63" t="str">
        <f t="shared" si="5"/>
        <v>0</v>
      </c>
    </row>
    <row r="10" spans="1:35" ht="16" customHeight="1" thickBot="1">
      <c r="A10" s="38">
        <v>5</v>
      </c>
      <c r="B10" s="163">
        <f>ข้อมูลพื้นฐาน!F10</f>
        <v>0</v>
      </c>
      <c r="C10" s="18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38">
        <f t="shared" si="0"/>
        <v>0</v>
      </c>
      <c r="O10" s="50"/>
      <c r="P10" s="50"/>
      <c r="Q10" s="38">
        <f t="shared" si="1"/>
        <v>0</v>
      </c>
      <c r="R10" s="38">
        <v>5</v>
      </c>
      <c r="S10" s="163">
        <f>ข้อมูลพื้นฐาน!F10</f>
        <v>0</v>
      </c>
      <c r="T10" s="181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38">
        <f t="shared" si="2"/>
        <v>0</v>
      </c>
      <c r="AF10" s="38">
        <f t="shared" si="3"/>
        <v>0</v>
      </c>
      <c r="AG10" s="50"/>
      <c r="AH10" s="38">
        <f t="shared" si="4"/>
        <v>0</v>
      </c>
      <c r="AI10" s="64" t="str">
        <f t="shared" si="5"/>
        <v>0</v>
      </c>
    </row>
    <row r="11" spans="1:35" ht="16" customHeight="1">
      <c r="A11" s="36">
        <v>6</v>
      </c>
      <c r="B11" s="159">
        <f>ข้อมูลพื้นฐาน!F11</f>
        <v>0</v>
      </c>
      <c r="C11" s="179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36">
        <f t="shared" si="0"/>
        <v>0</v>
      </c>
      <c r="O11" s="48"/>
      <c r="P11" s="48"/>
      <c r="Q11" s="36">
        <f t="shared" si="1"/>
        <v>0</v>
      </c>
      <c r="R11" s="36">
        <v>6</v>
      </c>
      <c r="S11" s="159">
        <f>ข้อมูลพื้นฐาน!F11</f>
        <v>0</v>
      </c>
      <c r="T11" s="179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36">
        <f t="shared" si="2"/>
        <v>0</v>
      </c>
      <c r="AF11" s="36">
        <f t="shared" si="3"/>
        <v>0</v>
      </c>
      <c r="AG11" s="48"/>
      <c r="AH11" s="36">
        <f t="shared" si="4"/>
        <v>0</v>
      </c>
      <c r="AI11" s="62" t="str">
        <f t="shared" si="5"/>
        <v>0</v>
      </c>
    </row>
    <row r="12" spans="1:35" ht="16" customHeight="1">
      <c r="A12" s="37">
        <v>7</v>
      </c>
      <c r="B12" s="161">
        <f>ข้อมูลพื้นฐาน!F12</f>
        <v>0</v>
      </c>
      <c r="C12" s="180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37">
        <f t="shared" si="0"/>
        <v>0</v>
      </c>
      <c r="O12" s="49"/>
      <c r="P12" s="49"/>
      <c r="Q12" s="37">
        <f t="shared" si="1"/>
        <v>0</v>
      </c>
      <c r="R12" s="37">
        <v>7</v>
      </c>
      <c r="S12" s="161">
        <f>ข้อมูลพื้นฐาน!F12</f>
        <v>0</v>
      </c>
      <c r="T12" s="180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37">
        <f t="shared" si="2"/>
        <v>0</v>
      </c>
      <c r="AF12" s="37">
        <f t="shared" si="3"/>
        <v>0</v>
      </c>
      <c r="AG12" s="49"/>
      <c r="AH12" s="37">
        <f t="shared" si="4"/>
        <v>0</v>
      </c>
      <c r="AI12" s="63" t="str">
        <f t="shared" si="5"/>
        <v>0</v>
      </c>
    </row>
    <row r="13" spans="1:35" ht="16" customHeight="1">
      <c r="A13" s="37">
        <v>8</v>
      </c>
      <c r="B13" s="161">
        <f>ข้อมูลพื้นฐาน!F13</f>
        <v>0</v>
      </c>
      <c r="C13" s="18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37">
        <f t="shared" si="0"/>
        <v>0</v>
      </c>
      <c r="O13" s="49"/>
      <c r="P13" s="49"/>
      <c r="Q13" s="37">
        <f t="shared" si="1"/>
        <v>0</v>
      </c>
      <c r="R13" s="37">
        <v>8</v>
      </c>
      <c r="S13" s="161">
        <f>ข้อมูลพื้นฐาน!F13</f>
        <v>0</v>
      </c>
      <c r="T13" s="180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37">
        <f t="shared" si="2"/>
        <v>0</v>
      </c>
      <c r="AF13" s="37">
        <f t="shared" si="3"/>
        <v>0</v>
      </c>
      <c r="AG13" s="49"/>
      <c r="AH13" s="37">
        <f t="shared" si="4"/>
        <v>0</v>
      </c>
      <c r="AI13" s="63" t="str">
        <f t="shared" si="5"/>
        <v>0</v>
      </c>
    </row>
    <row r="14" spans="1:35" ht="16" customHeight="1">
      <c r="A14" s="37">
        <v>9</v>
      </c>
      <c r="B14" s="161">
        <f>ข้อมูลพื้นฐาน!F14</f>
        <v>0</v>
      </c>
      <c r="C14" s="180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37">
        <f t="shared" si="0"/>
        <v>0</v>
      </c>
      <c r="O14" s="49"/>
      <c r="P14" s="49"/>
      <c r="Q14" s="37">
        <f t="shared" si="1"/>
        <v>0</v>
      </c>
      <c r="R14" s="37">
        <v>9</v>
      </c>
      <c r="S14" s="161">
        <f>ข้อมูลพื้นฐาน!F14</f>
        <v>0</v>
      </c>
      <c r="T14" s="180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37">
        <f t="shared" si="2"/>
        <v>0</v>
      </c>
      <c r="AF14" s="37">
        <f t="shared" si="3"/>
        <v>0</v>
      </c>
      <c r="AG14" s="49"/>
      <c r="AH14" s="37">
        <f t="shared" si="4"/>
        <v>0</v>
      </c>
      <c r="AI14" s="63" t="str">
        <f t="shared" si="5"/>
        <v>0</v>
      </c>
    </row>
    <row r="15" spans="1:35" ht="16" customHeight="1" thickBot="1">
      <c r="A15" s="38">
        <v>10</v>
      </c>
      <c r="B15" s="163">
        <f>ข้อมูลพื้นฐาน!F15</f>
        <v>0</v>
      </c>
      <c r="C15" s="18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38">
        <f t="shared" si="0"/>
        <v>0</v>
      </c>
      <c r="O15" s="50"/>
      <c r="P15" s="50"/>
      <c r="Q15" s="38">
        <f t="shared" si="1"/>
        <v>0</v>
      </c>
      <c r="R15" s="38">
        <v>10</v>
      </c>
      <c r="S15" s="163">
        <f>ข้อมูลพื้นฐาน!F15</f>
        <v>0</v>
      </c>
      <c r="T15" s="181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38">
        <f t="shared" si="2"/>
        <v>0</v>
      </c>
      <c r="AF15" s="38">
        <f t="shared" si="3"/>
        <v>0</v>
      </c>
      <c r="AG15" s="50"/>
      <c r="AH15" s="38">
        <f t="shared" si="4"/>
        <v>0</v>
      </c>
      <c r="AI15" s="64" t="str">
        <f t="shared" si="5"/>
        <v>0</v>
      </c>
    </row>
    <row r="16" spans="1:35" ht="16" customHeight="1">
      <c r="A16" s="36">
        <v>11</v>
      </c>
      <c r="B16" s="159">
        <f>ข้อมูลพื้นฐาน!F16</f>
        <v>0</v>
      </c>
      <c r="C16" s="179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36">
        <f t="shared" si="0"/>
        <v>0</v>
      </c>
      <c r="O16" s="48"/>
      <c r="P16" s="48"/>
      <c r="Q16" s="36">
        <f t="shared" si="1"/>
        <v>0</v>
      </c>
      <c r="R16" s="36">
        <v>11</v>
      </c>
      <c r="S16" s="159">
        <f>ข้อมูลพื้นฐาน!F16</f>
        <v>0</v>
      </c>
      <c r="T16" s="179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36">
        <f t="shared" si="2"/>
        <v>0</v>
      </c>
      <c r="AF16" s="36">
        <f t="shared" si="3"/>
        <v>0</v>
      </c>
      <c r="AG16" s="48"/>
      <c r="AH16" s="36">
        <f t="shared" si="4"/>
        <v>0</v>
      </c>
      <c r="AI16" s="62" t="str">
        <f t="shared" si="5"/>
        <v>0</v>
      </c>
    </row>
    <row r="17" spans="1:35" ht="16" customHeight="1">
      <c r="A17" s="37">
        <v>12</v>
      </c>
      <c r="B17" s="161">
        <f>ข้อมูลพื้นฐาน!F17</f>
        <v>0</v>
      </c>
      <c r="C17" s="180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37">
        <f t="shared" si="0"/>
        <v>0</v>
      </c>
      <c r="O17" s="49"/>
      <c r="P17" s="49"/>
      <c r="Q17" s="37">
        <f t="shared" si="1"/>
        <v>0</v>
      </c>
      <c r="R17" s="37">
        <v>12</v>
      </c>
      <c r="S17" s="161">
        <f>ข้อมูลพื้นฐาน!F17</f>
        <v>0</v>
      </c>
      <c r="T17" s="180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37">
        <f t="shared" si="2"/>
        <v>0</v>
      </c>
      <c r="AF17" s="37">
        <f t="shared" si="3"/>
        <v>0</v>
      </c>
      <c r="AG17" s="49"/>
      <c r="AH17" s="37">
        <f t="shared" si="4"/>
        <v>0</v>
      </c>
      <c r="AI17" s="63" t="str">
        <f t="shared" si="5"/>
        <v>0</v>
      </c>
    </row>
    <row r="18" spans="1:35" ht="16" customHeight="1">
      <c r="A18" s="37">
        <v>13</v>
      </c>
      <c r="B18" s="161">
        <f>ข้อมูลพื้นฐาน!F18</f>
        <v>0</v>
      </c>
      <c r="C18" s="18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37">
        <f t="shared" si="0"/>
        <v>0</v>
      </c>
      <c r="O18" s="49"/>
      <c r="P18" s="49"/>
      <c r="Q18" s="37">
        <f t="shared" si="1"/>
        <v>0</v>
      </c>
      <c r="R18" s="37">
        <v>13</v>
      </c>
      <c r="S18" s="161">
        <f>ข้อมูลพื้นฐาน!F18</f>
        <v>0</v>
      </c>
      <c r="T18" s="180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37">
        <f t="shared" si="2"/>
        <v>0</v>
      </c>
      <c r="AF18" s="37">
        <f t="shared" si="3"/>
        <v>0</v>
      </c>
      <c r="AG18" s="49"/>
      <c r="AH18" s="37">
        <f t="shared" si="4"/>
        <v>0</v>
      </c>
      <c r="AI18" s="63" t="str">
        <f t="shared" si="5"/>
        <v>0</v>
      </c>
    </row>
    <row r="19" spans="1:35" ht="16" customHeight="1">
      <c r="A19" s="37">
        <v>14</v>
      </c>
      <c r="B19" s="161">
        <f>ข้อมูลพื้นฐาน!F19</f>
        <v>0</v>
      </c>
      <c r="C19" s="18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37">
        <f t="shared" si="0"/>
        <v>0</v>
      </c>
      <c r="O19" s="49"/>
      <c r="P19" s="49"/>
      <c r="Q19" s="37">
        <f t="shared" si="1"/>
        <v>0</v>
      </c>
      <c r="R19" s="37">
        <v>14</v>
      </c>
      <c r="S19" s="161">
        <f>ข้อมูลพื้นฐาน!F19</f>
        <v>0</v>
      </c>
      <c r="T19" s="180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37">
        <f t="shared" si="2"/>
        <v>0</v>
      </c>
      <c r="AF19" s="37">
        <f t="shared" si="3"/>
        <v>0</v>
      </c>
      <c r="AG19" s="49"/>
      <c r="AH19" s="37">
        <f t="shared" si="4"/>
        <v>0</v>
      </c>
      <c r="AI19" s="63" t="str">
        <f t="shared" si="5"/>
        <v>0</v>
      </c>
    </row>
    <row r="20" spans="1:35" ht="16" customHeight="1" thickBot="1">
      <c r="A20" s="38">
        <v>15</v>
      </c>
      <c r="B20" s="163">
        <f>ข้อมูลพื้นฐาน!F20</f>
        <v>0</v>
      </c>
      <c r="C20" s="18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38">
        <f t="shared" si="0"/>
        <v>0</v>
      </c>
      <c r="O20" s="50"/>
      <c r="P20" s="50"/>
      <c r="Q20" s="38">
        <f t="shared" si="1"/>
        <v>0</v>
      </c>
      <c r="R20" s="38">
        <v>15</v>
      </c>
      <c r="S20" s="163">
        <f>ข้อมูลพื้นฐาน!F20</f>
        <v>0</v>
      </c>
      <c r="T20" s="181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38">
        <f t="shared" si="2"/>
        <v>0</v>
      </c>
      <c r="AF20" s="38">
        <f t="shared" si="3"/>
        <v>0</v>
      </c>
      <c r="AG20" s="50"/>
      <c r="AH20" s="38">
        <f t="shared" si="4"/>
        <v>0</v>
      </c>
      <c r="AI20" s="64" t="str">
        <f t="shared" si="5"/>
        <v>0</v>
      </c>
    </row>
    <row r="21" spans="1:35" ht="16" customHeight="1">
      <c r="A21" s="36">
        <v>16</v>
      </c>
      <c r="B21" s="159">
        <f>ข้อมูลพื้นฐาน!F21</f>
        <v>0</v>
      </c>
      <c r="C21" s="179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36">
        <f t="shared" si="0"/>
        <v>0</v>
      </c>
      <c r="O21" s="48"/>
      <c r="P21" s="48"/>
      <c r="Q21" s="36">
        <f t="shared" si="1"/>
        <v>0</v>
      </c>
      <c r="R21" s="36">
        <v>16</v>
      </c>
      <c r="S21" s="159">
        <f>ข้อมูลพื้นฐาน!F21</f>
        <v>0</v>
      </c>
      <c r="T21" s="179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36">
        <f t="shared" si="2"/>
        <v>0</v>
      </c>
      <c r="AF21" s="36">
        <f t="shared" si="3"/>
        <v>0</v>
      </c>
      <c r="AG21" s="48"/>
      <c r="AH21" s="36">
        <f t="shared" si="4"/>
        <v>0</v>
      </c>
      <c r="AI21" s="62" t="str">
        <f t="shared" si="5"/>
        <v>0</v>
      </c>
    </row>
    <row r="22" spans="1:35" ht="16" customHeight="1">
      <c r="A22" s="37">
        <v>17</v>
      </c>
      <c r="B22" s="161">
        <f>ข้อมูลพื้นฐาน!F22</f>
        <v>0</v>
      </c>
      <c r="C22" s="180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37">
        <f t="shared" si="0"/>
        <v>0</v>
      </c>
      <c r="O22" s="49"/>
      <c r="P22" s="49"/>
      <c r="Q22" s="37">
        <f t="shared" si="1"/>
        <v>0</v>
      </c>
      <c r="R22" s="37">
        <v>17</v>
      </c>
      <c r="S22" s="161">
        <f>ข้อมูลพื้นฐาน!F22</f>
        <v>0</v>
      </c>
      <c r="T22" s="180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37">
        <f t="shared" si="2"/>
        <v>0</v>
      </c>
      <c r="AF22" s="37">
        <f t="shared" si="3"/>
        <v>0</v>
      </c>
      <c r="AG22" s="49"/>
      <c r="AH22" s="37">
        <f t="shared" si="4"/>
        <v>0</v>
      </c>
      <c r="AI22" s="63" t="str">
        <f t="shared" si="5"/>
        <v>0</v>
      </c>
    </row>
    <row r="23" spans="1:35" ht="16" customHeight="1">
      <c r="A23" s="37">
        <v>18</v>
      </c>
      <c r="B23" s="161">
        <f>ข้อมูลพื้นฐาน!F23</f>
        <v>0</v>
      </c>
      <c r="C23" s="180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37">
        <f t="shared" si="0"/>
        <v>0</v>
      </c>
      <c r="O23" s="49"/>
      <c r="P23" s="49"/>
      <c r="Q23" s="37">
        <f t="shared" si="1"/>
        <v>0</v>
      </c>
      <c r="R23" s="37">
        <v>18</v>
      </c>
      <c r="S23" s="161">
        <f>ข้อมูลพื้นฐาน!F23</f>
        <v>0</v>
      </c>
      <c r="T23" s="180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37">
        <f t="shared" si="2"/>
        <v>0</v>
      </c>
      <c r="AF23" s="37">
        <f t="shared" si="3"/>
        <v>0</v>
      </c>
      <c r="AG23" s="49"/>
      <c r="AH23" s="37">
        <f t="shared" si="4"/>
        <v>0</v>
      </c>
      <c r="AI23" s="63" t="str">
        <f t="shared" si="5"/>
        <v>0</v>
      </c>
    </row>
    <row r="24" spans="1:35" ht="16" customHeight="1">
      <c r="A24" s="37">
        <v>19</v>
      </c>
      <c r="B24" s="161">
        <f>ข้อมูลพื้นฐาน!F24</f>
        <v>0</v>
      </c>
      <c r="C24" s="180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37">
        <f t="shared" si="0"/>
        <v>0</v>
      </c>
      <c r="O24" s="49"/>
      <c r="P24" s="49"/>
      <c r="Q24" s="37">
        <f t="shared" si="1"/>
        <v>0</v>
      </c>
      <c r="R24" s="37">
        <v>19</v>
      </c>
      <c r="S24" s="161">
        <f>ข้อมูลพื้นฐาน!F24</f>
        <v>0</v>
      </c>
      <c r="T24" s="180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37">
        <f t="shared" si="2"/>
        <v>0</v>
      </c>
      <c r="AF24" s="37">
        <f t="shared" si="3"/>
        <v>0</v>
      </c>
      <c r="AG24" s="49"/>
      <c r="AH24" s="37">
        <f t="shared" si="4"/>
        <v>0</v>
      </c>
      <c r="AI24" s="63" t="str">
        <f t="shared" si="5"/>
        <v>0</v>
      </c>
    </row>
    <row r="25" spans="1:35" ht="16" customHeight="1" thickBot="1">
      <c r="A25" s="38">
        <v>20</v>
      </c>
      <c r="B25" s="163">
        <f>ข้อมูลพื้นฐาน!F25</f>
        <v>0</v>
      </c>
      <c r="C25" s="181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38">
        <f t="shared" si="0"/>
        <v>0</v>
      </c>
      <c r="O25" s="50"/>
      <c r="P25" s="50"/>
      <c r="Q25" s="38">
        <f t="shared" si="1"/>
        <v>0</v>
      </c>
      <c r="R25" s="38">
        <v>20</v>
      </c>
      <c r="S25" s="163">
        <f>ข้อมูลพื้นฐาน!F25</f>
        <v>0</v>
      </c>
      <c r="T25" s="181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38">
        <f t="shared" si="2"/>
        <v>0</v>
      </c>
      <c r="AF25" s="38">
        <f t="shared" si="3"/>
        <v>0</v>
      </c>
      <c r="AG25" s="50"/>
      <c r="AH25" s="38">
        <f t="shared" si="4"/>
        <v>0</v>
      </c>
      <c r="AI25" s="64" t="str">
        <f t="shared" si="5"/>
        <v>0</v>
      </c>
    </row>
    <row r="26" spans="1:35" ht="16" customHeight="1">
      <c r="A26" s="36">
        <v>21</v>
      </c>
      <c r="B26" s="159">
        <f>ข้อมูลพื้นฐาน!F26</f>
        <v>0</v>
      </c>
      <c r="C26" s="179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36">
        <f t="shared" si="0"/>
        <v>0</v>
      </c>
      <c r="O26" s="48"/>
      <c r="P26" s="48"/>
      <c r="Q26" s="36">
        <f t="shared" si="1"/>
        <v>0</v>
      </c>
      <c r="R26" s="36">
        <v>21</v>
      </c>
      <c r="S26" s="159">
        <f>ข้อมูลพื้นฐาน!F26</f>
        <v>0</v>
      </c>
      <c r="T26" s="179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36">
        <f t="shared" si="2"/>
        <v>0</v>
      </c>
      <c r="AF26" s="36">
        <f t="shared" si="3"/>
        <v>0</v>
      </c>
      <c r="AG26" s="48"/>
      <c r="AH26" s="36">
        <f t="shared" si="4"/>
        <v>0</v>
      </c>
      <c r="AI26" s="62" t="str">
        <f t="shared" si="5"/>
        <v>0</v>
      </c>
    </row>
    <row r="27" spans="1:35" ht="16" customHeight="1">
      <c r="A27" s="37">
        <v>22</v>
      </c>
      <c r="B27" s="161">
        <f>ข้อมูลพื้นฐาน!F27</f>
        <v>0</v>
      </c>
      <c r="C27" s="180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37">
        <f t="shared" si="0"/>
        <v>0</v>
      </c>
      <c r="O27" s="49"/>
      <c r="P27" s="49"/>
      <c r="Q27" s="37">
        <f t="shared" si="1"/>
        <v>0</v>
      </c>
      <c r="R27" s="37">
        <v>22</v>
      </c>
      <c r="S27" s="161">
        <f>ข้อมูลพื้นฐาน!F27</f>
        <v>0</v>
      </c>
      <c r="T27" s="180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37">
        <f t="shared" si="2"/>
        <v>0</v>
      </c>
      <c r="AF27" s="37">
        <f t="shared" si="3"/>
        <v>0</v>
      </c>
      <c r="AG27" s="49"/>
      <c r="AH27" s="37">
        <f t="shared" si="4"/>
        <v>0</v>
      </c>
      <c r="AI27" s="63" t="str">
        <f t="shared" si="5"/>
        <v>0</v>
      </c>
    </row>
    <row r="28" spans="1:35" ht="16" customHeight="1">
      <c r="A28" s="37">
        <v>23</v>
      </c>
      <c r="B28" s="161">
        <f>ข้อมูลพื้นฐาน!F28</f>
        <v>0</v>
      </c>
      <c r="C28" s="18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37">
        <f t="shared" si="0"/>
        <v>0</v>
      </c>
      <c r="O28" s="49"/>
      <c r="P28" s="49"/>
      <c r="Q28" s="37">
        <f t="shared" si="1"/>
        <v>0</v>
      </c>
      <c r="R28" s="37">
        <v>23</v>
      </c>
      <c r="S28" s="161">
        <f>ข้อมูลพื้นฐาน!F28</f>
        <v>0</v>
      </c>
      <c r="T28" s="180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37">
        <f t="shared" si="2"/>
        <v>0</v>
      </c>
      <c r="AF28" s="37">
        <f t="shared" si="3"/>
        <v>0</v>
      </c>
      <c r="AG28" s="49"/>
      <c r="AH28" s="37">
        <f t="shared" si="4"/>
        <v>0</v>
      </c>
      <c r="AI28" s="63" t="str">
        <f t="shared" si="5"/>
        <v>0</v>
      </c>
    </row>
    <row r="29" spans="1:35" ht="16" customHeight="1">
      <c r="A29" s="37">
        <v>24</v>
      </c>
      <c r="B29" s="161">
        <f>ข้อมูลพื้นฐาน!F29</f>
        <v>0</v>
      </c>
      <c r="C29" s="180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7">
        <f t="shared" si="0"/>
        <v>0</v>
      </c>
      <c r="O29" s="49"/>
      <c r="P29" s="49"/>
      <c r="Q29" s="37">
        <f t="shared" si="1"/>
        <v>0</v>
      </c>
      <c r="R29" s="37">
        <v>24</v>
      </c>
      <c r="S29" s="161">
        <f>ข้อมูลพื้นฐาน!F29</f>
        <v>0</v>
      </c>
      <c r="T29" s="180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37">
        <f t="shared" si="2"/>
        <v>0</v>
      </c>
      <c r="AF29" s="37">
        <f t="shared" si="3"/>
        <v>0</v>
      </c>
      <c r="AG29" s="49"/>
      <c r="AH29" s="37">
        <f t="shared" si="4"/>
        <v>0</v>
      </c>
      <c r="AI29" s="63" t="str">
        <f t="shared" si="5"/>
        <v>0</v>
      </c>
    </row>
    <row r="30" spans="1:35" ht="16" customHeight="1" thickBot="1">
      <c r="A30" s="38">
        <v>25</v>
      </c>
      <c r="B30" s="163">
        <f>ข้อมูลพื้นฐาน!F30</f>
        <v>0</v>
      </c>
      <c r="C30" s="181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38">
        <f t="shared" si="0"/>
        <v>0</v>
      </c>
      <c r="O30" s="50"/>
      <c r="P30" s="50"/>
      <c r="Q30" s="38">
        <f t="shared" si="1"/>
        <v>0</v>
      </c>
      <c r="R30" s="38">
        <v>25</v>
      </c>
      <c r="S30" s="163">
        <f>ข้อมูลพื้นฐาน!F30</f>
        <v>0</v>
      </c>
      <c r="T30" s="181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38">
        <f t="shared" si="2"/>
        <v>0</v>
      </c>
      <c r="AF30" s="38">
        <f t="shared" si="3"/>
        <v>0</v>
      </c>
      <c r="AG30" s="50"/>
      <c r="AH30" s="38">
        <f t="shared" si="4"/>
        <v>0</v>
      </c>
      <c r="AI30" s="64" t="str">
        <f t="shared" si="5"/>
        <v>0</v>
      </c>
    </row>
    <row r="31" spans="1:35" ht="16" customHeight="1">
      <c r="A31" s="36">
        <v>26</v>
      </c>
      <c r="B31" s="159">
        <f>ข้อมูลพื้นฐาน!F31</f>
        <v>0</v>
      </c>
      <c r="C31" s="179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36">
        <f t="shared" si="0"/>
        <v>0</v>
      </c>
      <c r="O31" s="48"/>
      <c r="P31" s="48"/>
      <c r="Q31" s="36">
        <f t="shared" si="1"/>
        <v>0</v>
      </c>
      <c r="R31" s="36">
        <v>26</v>
      </c>
      <c r="S31" s="159">
        <f>ข้อมูลพื้นฐาน!F31</f>
        <v>0</v>
      </c>
      <c r="T31" s="179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36">
        <f t="shared" si="2"/>
        <v>0</v>
      </c>
      <c r="AF31" s="36">
        <f t="shared" si="3"/>
        <v>0</v>
      </c>
      <c r="AG31" s="48"/>
      <c r="AH31" s="36">
        <f t="shared" si="4"/>
        <v>0</v>
      </c>
      <c r="AI31" s="62" t="str">
        <f t="shared" si="5"/>
        <v>0</v>
      </c>
    </row>
    <row r="32" spans="1:35" ht="16" customHeight="1">
      <c r="A32" s="37">
        <v>27</v>
      </c>
      <c r="B32" s="161">
        <f>ข้อมูลพื้นฐาน!F32</f>
        <v>0</v>
      </c>
      <c r="C32" s="180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37">
        <f t="shared" si="0"/>
        <v>0</v>
      </c>
      <c r="O32" s="49"/>
      <c r="P32" s="49"/>
      <c r="Q32" s="37">
        <f t="shared" si="1"/>
        <v>0</v>
      </c>
      <c r="R32" s="37">
        <v>27</v>
      </c>
      <c r="S32" s="161">
        <f>ข้อมูลพื้นฐาน!F32</f>
        <v>0</v>
      </c>
      <c r="T32" s="180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37">
        <f t="shared" si="2"/>
        <v>0</v>
      </c>
      <c r="AF32" s="37">
        <f t="shared" si="3"/>
        <v>0</v>
      </c>
      <c r="AG32" s="49"/>
      <c r="AH32" s="37">
        <f t="shared" si="4"/>
        <v>0</v>
      </c>
      <c r="AI32" s="63" t="str">
        <f t="shared" si="5"/>
        <v>0</v>
      </c>
    </row>
    <row r="33" spans="1:35" ht="16" customHeight="1">
      <c r="A33" s="37">
        <v>28</v>
      </c>
      <c r="B33" s="161">
        <f>ข้อมูลพื้นฐาน!F33</f>
        <v>0</v>
      </c>
      <c r="C33" s="180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37">
        <f t="shared" si="0"/>
        <v>0</v>
      </c>
      <c r="O33" s="49"/>
      <c r="P33" s="49"/>
      <c r="Q33" s="37">
        <f t="shared" si="1"/>
        <v>0</v>
      </c>
      <c r="R33" s="37">
        <v>28</v>
      </c>
      <c r="S33" s="161">
        <f>ข้อมูลพื้นฐาน!F33</f>
        <v>0</v>
      </c>
      <c r="T33" s="180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37">
        <f t="shared" si="2"/>
        <v>0</v>
      </c>
      <c r="AF33" s="37">
        <f t="shared" si="3"/>
        <v>0</v>
      </c>
      <c r="AG33" s="49"/>
      <c r="AH33" s="37">
        <f t="shared" si="4"/>
        <v>0</v>
      </c>
      <c r="AI33" s="63" t="str">
        <f t="shared" si="5"/>
        <v>0</v>
      </c>
    </row>
    <row r="34" spans="1:35" ht="16" customHeight="1">
      <c r="A34" s="37">
        <v>29</v>
      </c>
      <c r="B34" s="161">
        <f>ข้อมูลพื้นฐาน!F34</f>
        <v>0</v>
      </c>
      <c r="C34" s="180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37">
        <f t="shared" si="0"/>
        <v>0</v>
      </c>
      <c r="O34" s="49"/>
      <c r="P34" s="49"/>
      <c r="Q34" s="37">
        <f t="shared" si="1"/>
        <v>0</v>
      </c>
      <c r="R34" s="37">
        <v>29</v>
      </c>
      <c r="S34" s="161">
        <f>ข้อมูลพื้นฐาน!F34</f>
        <v>0</v>
      </c>
      <c r="T34" s="180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37">
        <f t="shared" si="2"/>
        <v>0</v>
      </c>
      <c r="AF34" s="37">
        <f t="shared" si="3"/>
        <v>0</v>
      </c>
      <c r="AG34" s="49"/>
      <c r="AH34" s="37">
        <f t="shared" si="4"/>
        <v>0</v>
      </c>
      <c r="AI34" s="63" t="str">
        <f t="shared" si="5"/>
        <v>0</v>
      </c>
    </row>
    <row r="35" spans="1:35" ht="16" customHeight="1" thickBot="1">
      <c r="A35" s="38">
        <v>30</v>
      </c>
      <c r="B35" s="163">
        <f>ข้อมูลพื้นฐาน!F35</f>
        <v>0</v>
      </c>
      <c r="C35" s="181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38">
        <f t="shared" si="0"/>
        <v>0</v>
      </c>
      <c r="O35" s="50"/>
      <c r="P35" s="50"/>
      <c r="Q35" s="38">
        <f t="shared" si="1"/>
        <v>0</v>
      </c>
      <c r="R35" s="38">
        <v>30</v>
      </c>
      <c r="S35" s="163">
        <f>ข้อมูลพื้นฐาน!F35</f>
        <v>0</v>
      </c>
      <c r="T35" s="181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38">
        <f t="shared" si="2"/>
        <v>0</v>
      </c>
      <c r="AF35" s="38">
        <f t="shared" si="3"/>
        <v>0</v>
      </c>
      <c r="AG35" s="50"/>
      <c r="AH35" s="38">
        <f t="shared" si="4"/>
        <v>0</v>
      </c>
      <c r="AI35" s="64" t="str">
        <f t="shared" si="5"/>
        <v>0</v>
      </c>
    </row>
    <row r="36" spans="1:35" ht="16" customHeight="1">
      <c r="A36" s="36">
        <v>31</v>
      </c>
      <c r="B36" s="159">
        <f>ข้อมูลพื้นฐาน!F36</f>
        <v>0</v>
      </c>
      <c r="C36" s="179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36">
        <f t="shared" si="0"/>
        <v>0</v>
      </c>
      <c r="O36" s="48"/>
      <c r="P36" s="48"/>
      <c r="Q36" s="36">
        <f t="shared" si="1"/>
        <v>0</v>
      </c>
      <c r="R36" s="36">
        <v>31</v>
      </c>
      <c r="S36" s="159">
        <f>ข้อมูลพื้นฐาน!F36</f>
        <v>0</v>
      </c>
      <c r="T36" s="179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36">
        <f t="shared" si="2"/>
        <v>0</v>
      </c>
      <c r="AF36" s="36">
        <f t="shared" si="3"/>
        <v>0</v>
      </c>
      <c r="AG36" s="48"/>
      <c r="AH36" s="36">
        <f t="shared" si="4"/>
        <v>0</v>
      </c>
      <c r="AI36" s="62" t="str">
        <f t="shared" si="5"/>
        <v>0</v>
      </c>
    </row>
    <row r="37" spans="1:35" ht="16" customHeight="1">
      <c r="A37" s="37">
        <v>32</v>
      </c>
      <c r="B37" s="161">
        <f>ข้อมูลพื้นฐาน!F37</f>
        <v>0</v>
      </c>
      <c r="C37" s="180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37">
        <f t="shared" si="0"/>
        <v>0</v>
      </c>
      <c r="O37" s="49"/>
      <c r="P37" s="49"/>
      <c r="Q37" s="37">
        <f t="shared" si="1"/>
        <v>0</v>
      </c>
      <c r="R37" s="37">
        <v>32</v>
      </c>
      <c r="S37" s="161">
        <f>ข้อมูลพื้นฐาน!F37</f>
        <v>0</v>
      </c>
      <c r="T37" s="180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37">
        <f t="shared" si="2"/>
        <v>0</v>
      </c>
      <c r="AF37" s="37">
        <f t="shared" si="3"/>
        <v>0</v>
      </c>
      <c r="AG37" s="49"/>
      <c r="AH37" s="37">
        <f t="shared" si="4"/>
        <v>0</v>
      </c>
      <c r="AI37" s="63" t="str">
        <f t="shared" si="5"/>
        <v>0</v>
      </c>
    </row>
    <row r="38" spans="1:35" ht="16" customHeight="1">
      <c r="A38" s="37">
        <v>33</v>
      </c>
      <c r="B38" s="161">
        <f>ข้อมูลพื้นฐาน!F38</f>
        <v>0</v>
      </c>
      <c r="C38" s="180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37">
        <f t="shared" si="0"/>
        <v>0</v>
      </c>
      <c r="O38" s="49"/>
      <c r="P38" s="49"/>
      <c r="Q38" s="37">
        <f t="shared" si="1"/>
        <v>0</v>
      </c>
      <c r="R38" s="37">
        <v>33</v>
      </c>
      <c r="S38" s="161">
        <f>ข้อมูลพื้นฐาน!F38</f>
        <v>0</v>
      </c>
      <c r="T38" s="180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37">
        <f t="shared" si="2"/>
        <v>0</v>
      </c>
      <c r="AF38" s="37">
        <f t="shared" si="3"/>
        <v>0</v>
      </c>
      <c r="AG38" s="49"/>
      <c r="AH38" s="37">
        <f t="shared" si="4"/>
        <v>0</v>
      </c>
      <c r="AI38" s="63" t="str">
        <f t="shared" si="5"/>
        <v>0</v>
      </c>
    </row>
    <row r="39" spans="1:35" ht="16" customHeight="1">
      <c r="A39" s="37">
        <v>34</v>
      </c>
      <c r="B39" s="161">
        <f>ข้อมูลพื้นฐาน!F39</f>
        <v>0</v>
      </c>
      <c r="C39" s="180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37">
        <f t="shared" si="0"/>
        <v>0</v>
      </c>
      <c r="O39" s="49"/>
      <c r="P39" s="49"/>
      <c r="Q39" s="37">
        <f t="shared" si="1"/>
        <v>0</v>
      </c>
      <c r="R39" s="37">
        <v>34</v>
      </c>
      <c r="S39" s="161">
        <f>ข้อมูลพื้นฐาน!F39</f>
        <v>0</v>
      </c>
      <c r="T39" s="180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37">
        <f t="shared" si="2"/>
        <v>0</v>
      </c>
      <c r="AF39" s="37">
        <f t="shared" si="3"/>
        <v>0</v>
      </c>
      <c r="AG39" s="49"/>
      <c r="AH39" s="37">
        <f t="shared" si="4"/>
        <v>0</v>
      </c>
      <c r="AI39" s="63" t="str">
        <f t="shared" si="5"/>
        <v>0</v>
      </c>
    </row>
    <row r="40" spans="1:35" ht="16" customHeight="1" thickBot="1">
      <c r="A40" s="38">
        <v>35</v>
      </c>
      <c r="B40" s="163">
        <f>ข้อมูลพื้นฐาน!F40</f>
        <v>0</v>
      </c>
      <c r="C40" s="18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38">
        <f t="shared" si="0"/>
        <v>0</v>
      </c>
      <c r="O40" s="50"/>
      <c r="P40" s="50"/>
      <c r="Q40" s="38">
        <f t="shared" si="1"/>
        <v>0</v>
      </c>
      <c r="R40" s="38">
        <v>35</v>
      </c>
      <c r="S40" s="163">
        <f>ข้อมูลพื้นฐาน!F40</f>
        <v>0</v>
      </c>
      <c r="T40" s="181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38">
        <f t="shared" si="2"/>
        <v>0</v>
      </c>
      <c r="AF40" s="38">
        <f t="shared" si="3"/>
        <v>0</v>
      </c>
      <c r="AG40" s="50"/>
      <c r="AH40" s="38">
        <f t="shared" si="4"/>
        <v>0</v>
      </c>
      <c r="AI40" s="64" t="str">
        <f t="shared" si="5"/>
        <v>0</v>
      </c>
    </row>
    <row r="41" spans="1:35" ht="16" customHeight="1">
      <c r="A41" s="36">
        <v>36</v>
      </c>
      <c r="B41" s="159">
        <f>ข้อมูลพื้นฐาน!F41</f>
        <v>0</v>
      </c>
      <c r="C41" s="179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36">
        <f t="shared" si="0"/>
        <v>0</v>
      </c>
      <c r="O41" s="48"/>
      <c r="P41" s="48"/>
      <c r="Q41" s="36">
        <f t="shared" si="1"/>
        <v>0</v>
      </c>
      <c r="R41" s="36">
        <v>36</v>
      </c>
      <c r="S41" s="159">
        <f>ข้อมูลพื้นฐาน!F41</f>
        <v>0</v>
      </c>
      <c r="T41" s="17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36">
        <f t="shared" si="2"/>
        <v>0</v>
      </c>
      <c r="AF41" s="36">
        <f t="shared" si="3"/>
        <v>0</v>
      </c>
      <c r="AG41" s="48"/>
      <c r="AH41" s="36">
        <f t="shared" si="4"/>
        <v>0</v>
      </c>
      <c r="AI41" s="62" t="str">
        <f t="shared" si="5"/>
        <v>0</v>
      </c>
    </row>
    <row r="42" spans="1:35" ht="16" customHeight="1">
      <c r="A42" s="37">
        <v>37</v>
      </c>
      <c r="B42" s="161">
        <f>ข้อมูลพื้นฐาน!F42</f>
        <v>0</v>
      </c>
      <c r="C42" s="180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37">
        <f t="shared" si="0"/>
        <v>0</v>
      </c>
      <c r="O42" s="49"/>
      <c r="P42" s="49"/>
      <c r="Q42" s="37">
        <f t="shared" si="1"/>
        <v>0</v>
      </c>
      <c r="R42" s="37">
        <v>37</v>
      </c>
      <c r="S42" s="161">
        <f>ข้อมูลพื้นฐาน!F42</f>
        <v>0</v>
      </c>
      <c r="T42" s="180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37">
        <f t="shared" si="2"/>
        <v>0</v>
      </c>
      <c r="AF42" s="37">
        <f t="shared" si="3"/>
        <v>0</v>
      </c>
      <c r="AG42" s="49"/>
      <c r="AH42" s="37">
        <f t="shared" si="4"/>
        <v>0</v>
      </c>
      <c r="AI42" s="63" t="str">
        <f t="shared" si="5"/>
        <v>0</v>
      </c>
    </row>
    <row r="43" spans="1:35" ht="16" customHeight="1">
      <c r="A43" s="37">
        <v>38</v>
      </c>
      <c r="B43" s="161">
        <f>ข้อมูลพื้นฐาน!F43</f>
        <v>0</v>
      </c>
      <c r="C43" s="180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37">
        <f t="shared" si="0"/>
        <v>0</v>
      </c>
      <c r="O43" s="49"/>
      <c r="P43" s="49"/>
      <c r="Q43" s="37">
        <f t="shared" si="1"/>
        <v>0</v>
      </c>
      <c r="R43" s="37">
        <v>38</v>
      </c>
      <c r="S43" s="161">
        <f>ข้อมูลพื้นฐาน!F43</f>
        <v>0</v>
      </c>
      <c r="T43" s="180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37">
        <f t="shared" si="2"/>
        <v>0</v>
      </c>
      <c r="AF43" s="37">
        <f t="shared" si="3"/>
        <v>0</v>
      </c>
      <c r="AG43" s="49"/>
      <c r="AH43" s="37">
        <f t="shared" si="4"/>
        <v>0</v>
      </c>
      <c r="AI43" s="63" t="str">
        <f t="shared" si="5"/>
        <v>0</v>
      </c>
    </row>
    <row r="44" spans="1:35" ht="16" customHeight="1">
      <c r="A44" s="37">
        <v>39</v>
      </c>
      <c r="B44" s="161">
        <f>ข้อมูลพื้นฐาน!F44</f>
        <v>0</v>
      </c>
      <c r="C44" s="180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37">
        <f t="shared" si="0"/>
        <v>0</v>
      </c>
      <c r="O44" s="49"/>
      <c r="P44" s="49"/>
      <c r="Q44" s="37">
        <f t="shared" si="1"/>
        <v>0</v>
      </c>
      <c r="R44" s="37">
        <v>39</v>
      </c>
      <c r="S44" s="161">
        <f>ข้อมูลพื้นฐาน!F44</f>
        <v>0</v>
      </c>
      <c r="T44" s="180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37">
        <f t="shared" si="2"/>
        <v>0</v>
      </c>
      <c r="AF44" s="37">
        <f t="shared" si="3"/>
        <v>0</v>
      </c>
      <c r="AG44" s="49"/>
      <c r="AH44" s="37">
        <f t="shared" si="4"/>
        <v>0</v>
      </c>
      <c r="AI44" s="63" t="str">
        <f t="shared" si="5"/>
        <v>0</v>
      </c>
    </row>
    <row r="45" spans="1:35" ht="16" customHeight="1" thickBot="1">
      <c r="A45" s="38">
        <v>40</v>
      </c>
      <c r="B45" s="163">
        <f>ข้อมูลพื้นฐาน!F45</f>
        <v>0</v>
      </c>
      <c r="C45" s="181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38">
        <f t="shared" si="0"/>
        <v>0</v>
      </c>
      <c r="O45" s="50"/>
      <c r="P45" s="50"/>
      <c r="Q45" s="38">
        <f t="shared" si="1"/>
        <v>0</v>
      </c>
      <c r="R45" s="38">
        <v>40</v>
      </c>
      <c r="S45" s="163">
        <f>ข้อมูลพื้นฐาน!F45</f>
        <v>0</v>
      </c>
      <c r="T45" s="181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38">
        <f t="shared" si="2"/>
        <v>0</v>
      </c>
      <c r="AF45" s="38">
        <f t="shared" si="3"/>
        <v>0</v>
      </c>
      <c r="AG45" s="50"/>
      <c r="AH45" s="38">
        <f t="shared" si="4"/>
        <v>0</v>
      </c>
      <c r="AI45" s="64" t="str">
        <f t="shared" si="5"/>
        <v>0</v>
      </c>
    </row>
    <row r="46" spans="1:35" s="222" customFormat="1" ht="16" customHeight="1">
      <c r="A46" s="223">
        <v>41</v>
      </c>
      <c r="B46" s="224">
        <f>ข้อมูลพื้นฐาน!F46</f>
        <v>0</v>
      </c>
      <c r="C46" s="225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3">
        <f t="shared" si="0"/>
        <v>0</v>
      </c>
      <c r="O46" s="226"/>
      <c r="P46" s="226"/>
      <c r="Q46" s="223">
        <f t="shared" si="1"/>
        <v>0</v>
      </c>
      <c r="R46" s="223">
        <v>41</v>
      </c>
      <c r="S46" s="224">
        <f>ข้อมูลพื้นฐาน!F46</f>
        <v>0</v>
      </c>
      <c r="T46" s="225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3">
        <f t="shared" si="2"/>
        <v>0</v>
      </c>
      <c r="AF46" s="223">
        <f t="shared" si="3"/>
        <v>0</v>
      </c>
      <c r="AG46" s="226"/>
      <c r="AH46" s="223">
        <f t="shared" si="4"/>
        <v>0</v>
      </c>
      <c r="AI46" s="227" t="str">
        <f t="shared" si="5"/>
        <v>0</v>
      </c>
    </row>
    <row r="47" spans="1:35" s="222" customFormat="1" ht="16" customHeight="1">
      <c r="A47" s="37">
        <v>42</v>
      </c>
      <c r="B47" s="161">
        <f>ข้อมูลพื้นฐาน!F47</f>
        <v>0</v>
      </c>
      <c r="C47" s="180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37">
        <f t="shared" ref="N47:N49" si="6">SUM(D47:M47)</f>
        <v>0</v>
      </c>
      <c r="O47" s="49"/>
      <c r="P47" s="49"/>
      <c r="Q47" s="37">
        <f t="shared" si="1"/>
        <v>0</v>
      </c>
      <c r="R47" s="37">
        <v>42</v>
      </c>
      <c r="S47" s="161">
        <f>ข้อมูลพื้นฐาน!F47</f>
        <v>0</v>
      </c>
      <c r="T47" s="180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37">
        <f t="shared" si="2"/>
        <v>0</v>
      </c>
      <c r="AF47" s="37">
        <f t="shared" si="3"/>
        <v>0</v>
      </c>
      <c r="AG47" s="49"/>
      <c r="AH47" s="37">
        <f t="shared" si="4"/>
        <v>0</v>
      </c>
      <c r="AI47" s="63" t="str">
        <f t="shared" si="5"/>
        <v>0</v>
      </c>
    </row>
    <row r="48" spans="1:35" s="222" customFormat="1" ht="16" customHeight="1">
      <c r="A48" s="37">
        <v>43</v>
      </c>
      <c r="B48" s="161">
        <f>ข้อมูลพื้นฐาน!F48</f>
        <v>0</v>
      </c>
      <c r="C48" s="180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37">
        <f t="shared" si="6"/>
        <v>0</v>
      </c>
      <c r="O48" s="49"/>
      <c r="P48" s="49"/>
      <c r="Q48" s="37">
        <f t="shared" si="1"/>
        <v>0</v>
      </c>
      <c r="R48" s="37">
        <v>43</v>
      </c>
      <c r="S48" s="161">
        <f>ข้อมูลพื้นฐาน!F48</f>
        <v>0</v>
      </c>
      <c r="T48" s="180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37">
        <f t="shared" si="2"/>
        <v>0</v>
      </c>
      <c r="AF48" s="37">
        <f t="shared" si="3"/>
        <v>0</v>
      </c>
      <c r="AG48" s="49"/>
      <c r="AH48" s="37">
        <f t="shared" si="4"/>
        <v>0</v>
      </c>
      <c r="AI48" s="63" t="str">
        <f t="shared" si="5"/>
        <v>0</v>
      </c>
    </row>
    <row r="49" spans="1:35" s="222" customFormat="1" ht="16" customHeight="1" thickBot="1">
      <c r="A49" s="38">
        <v>44</v>
      </c>
      <c r="B49" s="163">
        <f>ข้อมูลพื้นฐาน!F49</f>
        <v>0</v>
      </c>
      <c r="C49" s="181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38">
        <f t="shared" si="6"/>
        <v>0</v>
      </c>
      <c r="O49" s="50"/>
      <c r="P49" s="50"/>
      <c r="Q49" s="38">
        <f t="shared" si="1"/>
        <v>0</v>
      </c>
      <c r="R49" s="38">
        <v>44</v>
      </c>
      <c r="S49" s="163">
        <f>ข้อมูลพื้นฐาน!F49</f>
        <v>0</v>
      </c>
      <c r="T49" s="181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38">
        <f t="shared" si="2"/>
        <v>0</v>
      </c>
      <c r="AF49" s="38">
        <f t="shared" si="3"/>
        <v>0</v>
      </c>
      <c r="AG49" s="50"/>
      <c r="AH49" s="38">
        <f t="shared" si="4"/>
        <v>0</v>
      </c>
      <c r="AI49" s="64" t="str">
        <f t="shared" si="5"/>
        <v>0</v>
      </c>
    </row>
    <row r="50" spans="1:35" ht="16" customHeight="1"/>
    <row r="51" spans="1:35" ht="16" customHeight="1">
      <c r="S51" s="239"/>
      <c r="AA51" s="32" t="s">
        <v>255</v>
      </c>
      <c r="AB51" s="32"/>
      <c r="AC51" s="32"/>
      <c r="AD51" s="32"/>
      <c r="AE51" s="32"/>
      <c r="AF51" s="32"/>
      <c r="AG51" s="29">
        <v>4</v>
      </c>
      <c r="AH51" s="231">
        <f>COUNTIF(AI6:AI49,"4")</f>
        <v>0</v>
      </c>
      <c r="AI51" s="2" t="s">
        <v>22</v>
      </c>
    </row>
    <row r="52" spans="1:35" ht="17" customHeight="1">
      <c r="S52" s="32"/>
      <c r="AA52" s="32" t="s">
        <v>255</v>
      </c>
      <c r="AB52" s="32"/>
      <c r="AC52" s="32"/>
      <c r="AD52" s="32"/>
      <c r="AE52" s="32"/>
      <c r="AF52" s="32"/>
      <c r="AG52" s="29">
        <v>3.5</v>
      </c>
      <c r="AH52" s="231">
        <f>COUNTIF(AI6:AI49,"3.5")</f>
        <v>0</v>
      </c>
      <c r="AI52" s="2" t="s">
        <v>22</v>
      </c>
    </row>
    <row r="53" spans="1:35" ht="17" customHeight="1">
      <c r="S53" s="32"/>
      <c r="AA53" s="32" t="s">
        <v>255</v>
      </c>
      <c r="AB53" s="32"/>
      <c r="AC53" s="32"/>
      <c r="AD53" s="32"/>
      <c r="AE53" s="32"/>
      <c r="AF53" s="32"/>
      <c r="AG53" s="29">
        <v>3</v>
      </c>
      <c r="AH53" s="231">
        <f>COUNTIF(AI6:AI49,"3")</f>
        <v>0</v>
      </c>
      <c r="AI53" s="2" t="s">
        <v>22</v>
      </c>
    </row>
    <row r="54" spans="1:35" ht="17" customHeight="1">
      <c r="AA54" s="32" t="s">
        <v>255</v>
      </c>
      <c r="AB54" s="32"/>
      <c r="AC54" s="32"/>
      <c r="AD54" s="32"/>
      <c r="AE54" s="32"/>
      <c r="AF54" s="32"/>
      <c r="AG54" s="29">
        <v>2.5</v>
      </c>
      <c r="AH54" s="231">
        <f>COUNTIF(AI6:AI49,"2.5")</f>
        <v>0</v>
      </c>
      <c r="AI54" s="2" t="s">
        <v>22</v>
      </c>
    </row>
    <row r="55" spans="1:35" ht="17" customHeight="1">
      <c r="S55" s="239" t="s">
        <v>72</v>
      </c>
      <c r="AA55" s="32" t="s">
        <v>255</v>
      </c>
      <c r="AB55" s="32"/>
      <c r="AC55" s="32"/>
      <c r="AD55" s="32"/>
      <c r="AE55" s="32"/>
      <c r="AF55" s="32"/>
      <c r="AG55" s="29">
        <v>2</v>
      </c>
      <c r="AH55" s="231">
        <f>COUNTIF(AI6:AI49,"2")</f>
        <v>0</v>
      </c>
      <c r="AI55" s="2" t="s">
        <v>22</v>
      </c>
    </row>
    <row r="56" spans="1:35" ht="17" customHeight="1">
      <c r="S56" s="32" t="s">
        <v>263</v>
      </c>
      <c r="AA56" s="32" t="s">
        <v>255</v>
      </c>
      <c r="AB56" s="32"/>
      <c r="AC56" s="32"/>
      <c r="AD56" s="32"/>
      <c r="AE56" s="32"/>
      <c r="AF56" s="32"/>
      <c r="AG56" s="29">
        <v>1.5</v>
      </c>
      <c r="AH56" s="231">
        <f>COUNTIF(AI6:AI49,"1.5")</f>
        <v>0</v>
      </c>
      <c r="AI56" s="2" t="s">
        <v>22</v>
      </c>
    </row>
    <row r="57" spans="1:35" ht="17" customHeight="1">
      <c r="S57" s="32" t="s">
        <v>264</v>
      </c>
      <c r="AA57" s="32" t="s">
        <v>255</v>
      </c>
      <c r="AB57" s="32"/>
      <c r="AC57" s="32"/>
      <c r="AD57" s="32"/>
      <c r="AE57" s="32"/>
      <c r="AF57" s="32"/>
      <c r="AG57" s="29">
        <v>1</v>
      </c>
      <c r="AH57" s="231">
        <f>COUNTIF(AI6:AI49,"1")</f>
        <v>0</v>
      </c>
      <c r="AI57" s="2" t="s">
        <v>22</v>
      </c>
    </row>
    <row r="58" spans="1:35" ht="17" customHeight="1">
      <c r="S58" s="32" t="s">
        <v>279</v>
      </c>
      <c r="AA58" s="32" t="s">
        <v>255</v>
      </c>
      <c r="AB58" s="32"/>
      <c r="AC58" s="32"/>
      <c r="AD58" s="32"/>
      <c r="AE58" s="32"/>
      <c r="AF58" s="32"/>
      <c r="AG58" s="29">
        <v>0</v>
      </c>
      <c r="AH58" s="231">
        <f>COUNTIF(AI6:AI49,"0")</f>
        <v>44</v>
      </c>
      <c r="AI58" s="2" t="s">
        <v>22</v>
      </c>
    </row>
    <row r="59" spans="1:35" ht="17" customHeight="1">
      <c r="S59" s="32" t="s">
        <v>278</v>
      </c>
      <c r="AA59" s="32" t="s">
        <v>255</v>
      </c>
      <c r="AB59" s="32"/>
      <c r="AC59" s="32"/>
      <c r="AD59" s="32"/>
      <c r="AE59" s="32"/>
      <c r="AF59" s="32"/>
      <c r="AG59" s="29" t="s">
        <v>5</v>
      </c>
      <c r="AH59" s="231">
        <f>COUNTIF(AI6:AI49,"ร")</f>
        <v>0</v>
      </c>
      <c r="AI59" s="2" t="s">
        <v>22</v>
      </c>
    </row>
    <row r="60" spans="1:35" ht="17" customHeight="1">
      <c r="S60" s="32" t="s">
        <v>276</v>
      </c>
      <c r="AA60" s="32" t="s">
        <v>255</v>
      </c>
      <c r="AB60" s="32"/>
      <c r="AC60" s="32"/>
      <c r="AD60" s="32"/>
      <c r="AE60" s="32"/>
      <c r="AF60" s="32"/>
      <c r="AG60" s="29" t="s">
        <v>6</v>
      </c>
      <c r="AH60" s="231">
        <f>COUNTIF(AI6:AI49,"มส")</f>
        <v>0</v>
      </c>
      <c r="AI60" s="2" t="s">
        <v>22</v>
      </c>
    </row>
  </sheetData>
  <mergeCells count="15">
    <mergeCell ref="AC1:AD1"/>
    <mergeCell ref="U2:Y2"/>
    <mergeCell ref="Z2:AA2"/>
    <mergeCell ref="AH1:AI1"/>
    <mergeCell ref="X1:AB1"/>
    <mergeCell ref="A2:A5"/>
    <mergeCell ref="B2:B5"/>
    <mergeCell ref="R2:R5"/>
    <mergeCell ref="S2:S5"/>
    <mergeCell ref="AI2:AI5"/>
    <mergeCell ref="AG3:AG4"/>
    <mergeCell ref="L2:M2"/>
    <mergeCell ref="D2:I2"/>
    <mergeCell ref="J2:K2"/>
    <mergeCell ref="O3:P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62"/>
  <sheetViews>
    <sheetView zoomScale="90" zoomScaleNormal="90" workbookViewId="0">
      <selection activeCell="V8" sqref="V8"/>
    </sheetView>
  </sheetViews>
  <sheetFormatPr defaultRowHeight="17" customHeight="1"/>
  <cols>
    <col min="1" max="1" width="3.58203125" style="52" customWidth="1"/>
    <col min="2" max="2" width="22.58203125" style="52" customWidth="1"/>
    <col min="3" max="3" width="4.58203125" style="52" customWidth="1"/>
    <col min="4" max="16" width="3.58203125" style="52" customWidth="1"/>
    <col min="17" max="18" width="8.58203125" style="52" customWidth="1"/>
    <col min="19" max="16384" width="8.6640625" style="52"/>
  </cols>
  <sheetData>
    <row r="1" spans="1:18" s="85" customFormat="1" ht="16" customHeight="1" thickBot="1">
      <c r="B1" s="389" t="s">
        <v>153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287" t="s">
        <v>162</v>
      </c>
    </row>
    <row r="2" spans="1:18" s="85" customFormat="1" ht="16" customHeight="1" thickBot="1">
      <c r="A2" s="387" t="s">
        <v>121</v>
      </c>
      <c r="B2" s="388" t="s">
        <v>65</v>
      </c>
      <c r="C2" s="240"/>
      <c r="D2" s="392" t="s">
        <v>146</v>
      </c>
      <c r="E2" s="392"/>
      <c r="F2" s="392"/>
      <c r="G2" s="392"/>
      <c r="H2" s="392"/>
      <c r="I2" s="392"/>
      <c r="J2" s="392"/>
      <c r="K2" s="392"/>
      <c r="L2" s="392" t="s">
        <v>146</v>
      </c>
      <c r="M2" s="392"/>
      <c r="N2" s="392"/>
      <c r="O2" s="392"/>
      <c r="P2" s="392"/>
      <c r="Q2" s="386" t="s">
        <v>152</v>
      </c>
      <c r="R2" s="386"/>
    </row>
    <row r="3" spans="1:18" s="85" customFormat="1" ht="16" customHeight="1" thickBot="1">
      <c r="A3" s="387"/>
      <c r="B3" s="388"/>
      <c r="C3" s="241"/>
      <c r="D3" s="390" t="s">
        <v>142</v>
      </c>
      <c r="E3" s="390"/>
      <c r="F3" s="390"/>
      <c r="G3" s="390"/>
      <c r="H3" s="390"/>
      <c r="I3" s="390"/>
      <c r="J3" s="390"/>
      <c r="K3" s="390"/>
      <c r="L3" s="390" t="s">
        <v>275</v>
      </c>
      <c r="M3" s="390"/>
      <c r="N3" s="390"/>
      <c r="O3" s="390"/>
      <c r="P3" s="390"/>
      <c r="Q3" s="242" t="s">
        <v>147</v>
      </c>
      <c r="R3" s="242" t="s">
        <v>150</v>
      </c>
    </row>
    <row r="4" spans="1:18" s="85" customFormat="1" ht="16" customHeight="1" thickBot="1">
      <c r="A4" s="387"/>
      <c r="B4" s="388"/>
      <c r="C4" s="243"/>
      <c r="D4" s="391" t="s">
        <v>145</v>
      </c>
      <c r="E4" s="391"/>
      <c r="F4" s="391"/>
      <c r="G4" s="391"/>
      <c r="H4" s="391"/>
      <c r="I4" s="391"/>
      <c r="J4" s="391"/>
      <c r="K4" s="391"/>
      <c r="L4" s="391" t="s">
        <v>144</v>
      </c>
      <c r="M4" s="391"/>
      <c r="N4" s="391"/>
      <c r="O4" s="391"/>
      <c r="P4" s="391"/>
      <c r="Q4" s="244" t="s">
        <v>148</v>
      </c>
      <c r="R4" s="244" t="s">
        <v>151</v>
      </c>
    </row>
    <row r="5" spans="1:18" s="85" customFormat="1" ht="16" customHeight="1" thickBot="1">
      <c r="A5" s="387"/>
      <c r="B5" s="386"/>
      <c r="C5" s="245" t="s">
        <v>141</v>
      </c>
      <c r="D5" s="246">
        <v>1</v>
      </c>
      <c r="E5" s="247">
        <v>2</v>
      </c>
      <c r="F5" s="247">
        <v>3</v>
      </c>
      <c r="G5" s="247">
        <v>4</v>
      </c>
      <c r="H5" s="247">
        <v>5</v>
      </c>
      <c r="I5" s="247">
        <v>6</v>
      </c>
      <c r="J5" s="247">
        <v>7</v>
      </c>
      <c r="K5" s="248">
        <v>8</v>
      </c>
      <c r="L5" s="246">
        <v>1</v>
      </c>
      <c r="M5" s="247">
        <v>2</v>
      </c>
      <c r="N5" s="247">
        <v>3</v>
      </c>
      <c r="O5" s="247">
        <v>4</v>
      </c>
      <c r="P5" s="248">
        <v>5</v>
      </c>
      <c r="Q5" s="245" t="s">
        <v>149</v>
      </c>
      <c r="R5" s="245" t="s">
        <v>143</v>
      </c>
    </row>
    <row r="6" spans="1:18" s="85" customFormat="1" ht="16" customHeight="1">
      <c r="A6" s="144">
        <v>1</v>
      </c>
      <c r="B6" s="256">
        <f>ข้อมูลพื้นฐาน!F6</f>
        <v>0</v>
      </c>
      <c r="C6" s="252"/>
      <c r="D6" s="66"/>
      <c r="E6" s="67"/>
      <c r="F6" s="67"/>
      <c r="G6" s="67"/>
      <c r="H6" s="67"/>
      <c r="I6" s="67"/>
      <c r="J6" s="67"/>
      <c r="K6" s="79"/>
      <c r="L6" s="66"/>
      <c r="M6" s="67"/>
      <c r="N6" s="67"/>
      <c r="O6" s="67"/>
      <c r="P6" s="79"/>
      <c r="Q6" s="144" t="e">
        <f>MODE(D6:K6)</f>
        <v>#N/A</v>
      </c>
      <c r="R6" s="144" t="e">
        <f>MODE(L6:P6)</f>
        <v>#N/A</v>
      </c>
    </row>
    <row r="7" spans="1:18" s="85" customFormat="1" ht="16" customHeight="1">
      <c r="A7" s="148">
        <v>2</v>
      </c>
      <c r="B7" s="257">
        <f>ข้อมูลพื้นฐาน!F7</f>
        <v>0</v>
      </c>
      <c r="C7" s="253"/>
      <c r="D7" s="70"/>
      <c r="E7" s="71"/>
      <c r="F7" s="71"/>
      <c r="G7" s="71"/>
      <c r="H7" s="71"/>
      <c r="I7" s="71"/>
      <c r="J7" s="71"/>
      <c r="K7" s="72"/>
      <c r="L7" s="70"/>
      <c r="M7" s="71"/>
      <c r="N7" s="71"/>
      <c r="O7" s="71"/>
      <c r="P7" s="72"/>
      <c r="Q7" s="148" t="e">
        <f t="shared" ref="Q7:Q49" si="0">MODE(D7:K7)</f>
        <v>#N/A</v>
      </c>
      <c r="R7" s="148" t="e">
        <f t="shared" ref="R7:R49" si="1">MODE(L7:P7)</f>
        <v>#N/A</v>
      </c>
    </row>
    <row r="8" spans="1:18" s="85" customFormat="1" ht="16" customHeight="1">
      <c r="A8" s="148">
        <v>3</v>
      </c>
      <c r="B8" s="257">
        <f>ข้อมูลพื้นฐาน!F8</f>
        <v>0</v>
      </c>
      <c r="C8" s="253"/>
      <c r="D8" s="70"/>
      <c r="E8" s="71"/>
      <c r="F8" s="71"/>
      <c r="G8" s="71"/>
      <c r="H8" s="71"/>
      <c r="I8" s="71"/>
      <c r="J8" s="71"/>
      <c r="K8" s="72"/>
      <c r="L8" s="70"/>
      <c r="M8" s="71"/>
      <c r="N8" s="71"/>
      <c r="O8" s="71"/>
      <c r="P8" s="72"/>
      <c r="Q8" s="148" t="e">
        <f t="shared" si="0"/>
        <v>#N/A</v>
      </c>
      <c r="R8" s="148" t="e">
        <f t="shared" si="1"/>
        <v>#N/A</v>
      </c>
    </row>
    <row r="9" spans="1:18" s="85" customFormat="1" ht="16" customHeight="1">
      <c r="A9" s="148">
        <v>4</v>
      </c>
      <c r="B9" s="257">
        <f>ข้อมูลพื้นฐาน!F9</f>
        <v>0</v>
      </c>
      <c r="C9" s="253"/>
      <c r="D9" s="70"/>
      <c r="E9" s="71"/>
      <c r="F9" s="71"/>
      <c r="G9" s="71"/>
      <c r="H9" s="71"/>
      <c r="I9" s="71"/>
      <c r="J9" s="71"/>
      <c r="K9" s="72"/>
      <c r="L9" s="70"/>
      <c r="M9" s="71"/>
      <c r="N9" s="71"/>
      <c r="O9" s="71"/>
      <c r="P9" s="72"/>
      <c r="Q9" s="148" t="e">
        <f t="shared" si="0"/>
        <v>#N/A</v>
      </c>
      <c r="R9" s="148" t="e">
        <f t="shared" si="1"/>
        <v>#N/A</v>
      </c>
    </row>
    <row r="10" spans="1:18" s="85" customFormat="1" ht="16" customHeight="1" thickBot="1">
      <c r="A10" s="152">
        <v>5</v>
      </c>
      <c r="B10" s="258">
        <f>ข้อมูลพื้นฐาน!F10</f>
        <v>0</v>
      </c>
      <c r="C10" s="254"/>
      <c r="D10" s="75"/>
      <c r="E10" s="76"/>
      <c r="F10" s="76"/>
      <c r="G10" s="76"/>
      <c r="H10" s="76"/>
      <c r="I10" s="76"/>
      <c r="J10" s="76"/>
      <c r="K10" s="77"/>
      <c r="L10" s="75"/>
      <c r="M10" s="76"/>
      <c r="N10" s="76"/>
      <c r="O10" s="76"/>
      <c r="P10" s="77"/>
      <c r="Q10" s="152" t="e">
        <f t="shared" si="0"/>
        <v>#N/A</v>
      </c>
      <c r="R10" s="152" t="e">
        <f t="shared" si="1"/>
        <v>#N/A</v>
      </c>
    </row>
    <row r="11" spans="1:18" s="85" customFormat="1" ht="16" customHeight="1">
      <c r="A11" s="144">
        <v>6</v>
      </c>
      <c r="B11" s="256">
        <f>ข้อมูลพื้นฐาน!F11</f>
        <v>0</v>
      </c>
      <c r="C11" s="252"/>
      <c r="D11" s="66"/>
      <c r="E11" s="67"/>
      <c r="F11" s="67"/>
      <c r="G11" s="67"/>
      <c r="H11" s="67"/>
      <c r="I11" s="67"/>
      <c r="J11" s="67"/>
      <c r="K11" s="79"/>
      <c r="L11" s="66"/>
      <c r="M11" s="67"/>
      <c r="N11" s="67"/>
      <c r="O11" s="67"/>
      <c r="P11" s="79"/>
      <c r="Q11" s="144" t="e">
        <f t="shared" si="0"/>
        <v>#N/A</v>
      </c>
      <c r="R11" s="144" t="e">
        <f t="shared" si="1"/>
        <v>#N/A</v>
      </c>
    </row>
    <row r="12" spans="1:18" s="85" customFormat="1" ht="16" customHeight="1">
      <c r="A12" s="148">
        <v>7</v>
      </c>
      <c r="B12" s="257">
        <f>ข้อมูลพื้นฐาน!F12</f>
        <v>0</v>
      </c>
      <c r="C12" s="253"/>
      <c r="D12" s="70"/>
      <c r="E12" s="71"/>
      <c r="F12" s="71"/>
      <c r="G12" s="71"/>
      <c r="H12" s="71"/>
      <c r="I12" s="71"/>
      <c r="J12" s="71"/>
      <c r="K12" s="72"/>
      <c r="L12" s="70"/>
      <c r="M12" s="71"/>
      <c r="N12" s="71"/>
      <c r="O12" s="71"/>
      <c r="P12" s="72"/>
      <c r="Q12" s="148" t="e">
        <f t="shared" si="0"/>
        <v>#N/A</v>
      </c>
      <c r="R12" s="148" t="e">
        <f t="shared" si="1"/>
        <v>#N/A</v>
      </c>
    </row>
    <row r="13" spans="1:18" s="85" customFormat="1" ht="16" customHeight="1">
      <c r="A13" s="249">
        <v>8</v>
      </c>
      <c r="B13" s="257">
        <f>ข้อมูลพื้นฐาน!F13</f>
        <v>0</v>
      </c>
      <c r="C13" s="253"/>
      <c r="D13" s="70"/>
      <c r="E13" s="71"/>
      <c r="F13" s="71"/>
      <c r="G13" s="71"/>
      <c r="H13" s="71"/>
      <c r="I13" s="71"/>
      <c r="J13" s="71"/>
      <c r="K13" s="72"/>
      <c r="L13" s="70"/>
      <c r="M13" s="71"/>
      <c r="N13" s="71"/>
      <c r="O13" s="71"/>
      <c r="P13" s="72"/>
      <c r="Q13" s="148" t="e">
        <f t="shared" si="0"/>
        <v>#N/A</v>
      </c>
      <c r="R13" s="148" t="e">
        <f t="shared" si="1"/>
        <v>#N/A</v>
      </c>
    </row>
    <row r="14" spans="1:18" s="85" customFormat="1" ht="16" customHeight="1">
      <c r="A14" s="249">
        <v>9</v>
      </c>
      <c r="B14" s="257">
        <f>ข้อมูลพื้นฐาน!F14</f>
        <v>0</v>
      </c>
      <c r="C14" s="253"/>
      <c r="D14" s="70"/>
      <c r="E14" s="71"/>
      <c r="F14" s="71"/>
      <c r="G14" s="71"/>
      <c r="H14" s="71"/>
      <c r="I14" s="71"/>
      <c r="J14" s="71"/>
      <c r="K14" s="72"/>
      <c r="L14" s="70"/>
      <c r="M14" s="71"/>
      <c r="N14" s="71"/>
      <c r="O14" s="71"/>
      <c r="P14" s="72"/>
      <c r="Q14" s="148" t="e">
        <f t="shared" si="0"/>
        <v>#N/A</v>
      </c>
      <c r="R14" s="148" t="e">
        <f t="shared" si="1"/>
        <v>#N/A</v>
      </c>
    </row>
    <row r="15" spans="1:18" s="85" customFormat="1" ht="16" customHeight="1" thickBot="1">
      <c r="A15" s="250">
        <v>10</v>
      </c>
      <c r="B15" s="258">
        <f>ข้อมูลพื้นฐาน!F15</f>
        <v>0</v>
      </c>
      <c r="C15" s="254"/>
      <c r="D15" s="75"/>
      <c r="E15" s="76"/>
      <c r="F15" s="76"/>
      <c r="G15" s="76"/>
      <c r="H15" s="76"/>
      <c r="I15" s="76"/>
      <c r="J15" s="76"/>
      <c r="K15" s="77"/>
      <c r="L15" s="75"/>
      <c r="M15" s="76"/>
      <c r="N15" s="76"/>
      <c r="O15" s="76"/>
      <c r="P15" s="77"/>
      <c r="Q15" s="152" t="e">
        <f t="shared" si="0"/>
        <v>#N/A</v>
      </c>
      <c r="R15" s="152" t="e">
        <f t="shared" si="1"/>
        <v>#N/A</v>
      </c>
    </row>
    <row r="16" spans="1:18" s="85" customFormat="1" ht="16" customHeight="1">
      <c r="A16" s="251">
        <v>11</v>
      </c>
      <c r="B16" s="256">
        <f>ข้อมูลพื้นฐาน!F16</f>
        <v>0</v>
      </c>
      <c r="C16" s="252"/>
      <c r="D16" s="66"/>
      <c r="E16" s="67"/>
      <c r="F16" s="67"/>
      <c r="G16" s="67"/>
      <c r="H16" s="67"/>
      <c r="I16" s="67"/>
      <c r="J16" s="67"/>
      <c r="K16" s="79"/>
      <c r="L16" s="66"/>
      <c r="M16" s="67"/>
      <c r="N16" s="67"/>
      <c r="O16" s="67"/>
      <c r="P16" s="79"/>
      <c r="Q16" s="144" t="e">
        <f t="shared" si="0"/>
        <v>#N/A</v>
      </c>
      <c r="R16" s="144" t="e">
        <f t="shared" si="1"/>
        <v>#N/A</v>
      </c>
    </row>
    <row r="17" spans="1:18" s="85" customFormat="1" ht="16" customHeight="1">
      <c r="A17" s="249">
        <v>12</v>
      </c>
      <c r="B17" s="257">
        <f>ข้อมูลพื้นฐาน!F17</f>
        <v>0</v>
      </c>
      <c r="C17" s="253"/>
      <c r="D17" s="70"/>
      <c r="E17" s="71"/>
      <c r="F17" s="71"/>
      <c r="G17" s="71"/>
      <c r="H17" s="71"/>
      <c r="I17" s="71"/>
      <c r="J17" s="71"/>
      <c r="K17" s="72"/>
      <c r="L17" s="70"/>
      <c r="M17" s="71"/>
      <c r="N17" s="71"/>
      <c r="O17" s="71"/>
      <c r="P17" s="72"/>
      <c r="Q17" s="148" t="e">
        <f t="shared" si="0"/>
        <v>#N/A</v>
      </c>
      <c r="R17" s="148" t="e">
        <f t="shared" si="1"/>
        <v>#N/A</v>
      </c>
    </row>
    <row r="18" spans="1:18" s="85" customFormat="1" ht="16" customHeight="1">
      <c r="A18" s="249">
        <v>13</v>
      </c>
      <c r="B18" s="257">
        <f>ข้อมูลพื้นฐาน!F18</f>
        <v>0</v>
      </c>
      <c r="C18" s="253"/>
      <c r="D18" s="70"/>
      <c r="E18" s="71"/>
      <c r="F18" s="71"/>
      <c r="G18" s="71"/>
      <c r="H18" s="71"/>
      <c r="I18" s="71"/>
      <c r="J18" s="71"/>
      <c r="K18" s="72"/>
      <c r="L18" s="70"/>
      <c r="M18" s="71"/>
      <c r="N18" s="71"/>
      <c r="O18" s="71"/>
      <c r="P18" s="72"/>
      <c r="Q18" s="148" t="e">
        <f t="shared" si="0"/>
        <v>#N/A</v>
      </c>
      <c r="R18" s="148" t="e">
        <f t="shared" si="1"/>
        <v>#N/A</v>
      </c>
    </row>
    <row r="19" spans="1:18" s="85" customFormat="1" ht="16" customHeight="1">
      <c r="A19" s="249">
        <v>14</v>
      </c>
      <c r="B19" s="257">
        <f>ข้อมูลพื้นฐาน!F19</f>
        <v>0</v>
      </c>
      <c r="C19" s="253"/>
      <c r="D19" s="70"/>
      <c r="E19" s="71"/>
      <c r="F19" s="71"/>
      <c r="G19" s="71"/>
      <c r="H19" s="71"/>
      <c r="I19" s="71"/>
      <c r="J19" s="71"/>
      <c r="K19" s="72"/>
      <c r="L19" s="70"/>
      <c r="M19" s="71"/>
      <c r="N19" s="71"/>
      <c r="O19" s="71"/>
      <c r="P19" s="72"/>
      <c r="Q19" s="148" t="e">
        <f t="shared" si="0"/>
        <v>#N/A</v>
      </c>
      <c r="R19" s="148" t="e">
        <f t="shared" si="1"/>
        <v>#N/A</v>
      </c>
    </row>
    <row r="20" spans="1:18" s="85" customFormat="1" ht="16" customHeight="1" thickBot="1">
      <c r="A20" s="250">
        <v>15</v>
      </c>
      <c r="B20" s="258">
        <f>ข้อมูลพื้นฐาน!F20</f>
        <v>0</v>
      </c>
      <c r="C20" s="254"/>
      <c r="D20" s="75"/>
      <c r="E20" s="76"/>
      <c r="F20" s="76"/>
      <c r="G20" s="76"/>
      <c r="H20" s="76"/>
      <c r="I20" s="76"/>
      <c r="J20" s="76"/>
      <c r="K20" s="77"/>
      <c r="L20" s="75"/>
      <c r="M20" s="76"/>
      <c r="N20" s="76"/>
      <c r="O20" s="76"/>
      <c r="P20" s="77"/>
      <c r="Q20" s="152" t="e">
        <f t="shared" si="0"/>
        <v>#N/A</v>
      </c>
      <c r="R20" s="152" t="e">
        <f t="shared" si="1"/>
        <v>#N/A</v>
      </c>
    </row>
    <row r="21" spans="1:18" s="85" customFormat="1" ht="16" customHeight="1">
      <c r="A21" s="251">
        <v>16</v>
      </c>
      <c r="B21" s="256">
        <f>ข้อมูลพื้นฐาน!F21</f>
        <v>0</v>
      </c>
      <c r="C21" s="252"/>
      <c r="D21" s="66"/>
      <c r="E21" s="67"/>
      <c r="F21" s="67"/>
      <c r="G21" s="67"/>
      <c r="H21" s="67"/>
      <c r="I21" s="67"/>
      <c r="J21" s="67"/>
      <c r="K21" s="79"/>
      <c r="L21" s="66"/>
      <c r="M21" s="67"/>
      <c r="N21" s="67"/>
      <c r="O21" s="67"/>
      <c r="P21" s="79"/>
      <c r="Q21" s="144" t="e">
        <f t="shared" si="0"/>
        <v>#N/A</v>
      </c>
      <c r="R21" s="144" t="e">
        <f t="shared" si="1"/>
        <v>#N/A</v>
      </c>
    </row>
    <row r="22" spans="1:18" s="85" customFormat="1" ht="16" customHeight="1">
      <c r="A22" s="249">
        <v>17</v>
      </c>
      <c r="B22" s="257">
        <f>ข้อมูลพื้นฐาน!F22</f>
        <v>0</v>
      </c>
      <c r="C22" s="253"/>
      <c r="D22" s="70"/>
      <c r="E22" s="71"/>
      <c r="F22" s="71"/>
      <c r="G22" s="71"/>
      <c r="H22" s="71"/>
      <c r="I22" s="71"/>
      <c r="J22" s="71"/>
      <c r="K22" s="72"/>
      <c r="L22" s="70"/>
      <c r="M22" s="71"/>
      <c r="N22" s="71"/>
      <c r="O22" s="71"/>
      <c r="P22" s="72"/>
      <c r="Q22" s="148" t="e">
        <f t="shared" si="0"/>
        <v>#N/A</v>
      </c>
      <c r="R22" s="148" t="e">
        <f t="shared" si="1"/>
        <v>#N/A</v>
      </c>
    </row>
    <row r="23" spans="1:18" s="85" customFormat="1" ht="16" customHeight="1">
      <c r="A23" s="249">
        <v>18</v>
      </c>
      <c r="B23" s="257">
        <f>ข้อมูลพื้นฐาน!F23</f>
        <v>0</v>
      </c>
      <c r="C23" s="253"/>
      <c r="D23" s="70"/>
      <c r="E23" s="71"/>
      <c r="F23" s="71"/>
      <c r="G23" s="71"/>
      <c r="H23" s="71"/>
      <c r="I23" s="71"/>
      <c r="J23" s="71"/>
      <c r="K23" s="72"/>
      <c r="L23" s="70"/>
      <c r="M23" s="71"/>
      <c r="N23" s="71"/>
      <c r="O23" s="71"/>
      <c r="P23" s="72"/>
      <c r="Q23" s="148" t="e">
        <f t="shared" si="0"/>
        <v>#N/A</v>
      </c>
      <c r="R23" s="148" t="e">
        <f t="shared" si="1"/>
        <v>#N/A</v>
      </c>
    </row>
    <row r="24" spans="1:18" s="85" customFormat="1" ht="16" customHeight="1">
      <c r="A24" s="249">
        <v>19</v>
      </c>
      <c r="B24" s="257">
        <f>ข้อมูลพื้นฐาน!F24</f>
        <v>0</v>
      </c>
      <c r="C24" s="253"/>
      <c r="D24" s="70"/>
      <c r="E24" s="71"/>
      <c r="F24" s="71"/>
      <c r="G24" s="71"/>
      <c r="H24" s="71"/>
      <c r="I24" s="71"/>
      <c r="J24" s="71"/>
      <c r="K24" s="72"/>
      <c r="L24" s="70"/>
      <c r="M24" s="71"/>
      <c r="N24" s="71"/>
      <c r="O24" s="71"/>
      <c r="P24" s="72"/>
      <c r="Q24" s="148" t="e">
        <f t="shared" si="0"/>
        <v>#N/A</v>
      </c>
      <c r="R24" s="148" t="e">
        <f t="shared" si="1"/>
        <v>#N/A</v>
      </c>
    </row>
    <row r="25" spans="1:18" s="85" customFormat="1" ht="16" customHeight="1" thickBot="1">
      <c r="A25" s="250">
        <v>20</v>
      </c>
      <c r="B25" s="258">
        <f>ข้อมูลพื้นฐาน!F25</f>
        <v>0</v>
      </c>
      <c r="C25" s="254"/>
      <c r="D25" s="75"/>
      <c r="E25" s="76"/>
      <c r="F25" s="76"/>
      <c r="G25" s="76"/>
      <c r="H25" s="76"/>
      <c r="I25" s="76"/>
      <c r="J25" s="76"/>
      <c r="K25" s="77"/>
      <c r="L25" s="75"/>
      <c r="M25" s="76"/>
      <c r="N25" s="76"/>
      <c r="O25" s="76"/>
      <c r="P25" s="77"/>
      <c r="Q25" s="152" t="e">
        <f t="shared" si="0"/>
        <v>#N/A</v>
      </c>
      <c r="R25" s="152" t="e">
        <f t="shared" si="1"/>
        <v>#N/A</v>
      </c>
    </row>
    <row r="26" spans="1:18" s="85" customFormat="1" ht="16" customHeight="1">
      <c r="A26" s="251">
        <v>21</v>
      </c>
      <c r="B26" s="256">
        <f>ข้อมูลพื้นฐาน!F26</f>
        <v>0</v>
      </c>
      <c r="C26" s="252"/>
      <c r="D26" s="66"/>
      <c r="E26" s="67"/>
      <c r="F26" s="67"/>
      <c r="G26" s="67"/>
      <c r="H26" s="67"/>
      <c r="I26" s="67"/>
      <c r="J26" s="67"/>
      <c r="K26" s="79"/>
      <c r="L26" s="66"/>
      <c r="M26" s="67"/>
      <c r="N26" s="67"/>
      <c r="O26" s="67"/>
      <c r="P26" s="79"/>
      <c r="Q26" s="144" t="e">
        <f t="shared" si="0"/>
        <v>#N/A</v>
      </c>
      <c r="R26" s="144" t="e">
        <f t="shared" si="1"/>
        <v>#N/A</v>
      </c>
    </row>
    <row r="27" spans="1:18" s="85" customFormat="1" ht="16" customHeight="1">
      <c r="A27" s="249">
        <v>22</v>
      </c>
      <c r="B27" s="257">
        <f>ข้อมูลพื้นฐาน!F27</f>
        <v>0</v>
      </c>
      <c r="C27" s="253"/>
      <c r="D27" s="70"/>
      <c r="E27" s="71"/>
      <c r="F27" s="71"/>
      <c r="G27" s="71"/>
      <c r="H27" s="71"/>
      <c r="I27" s="71"/>
      <c r="J27" s="71"/>
      <c r="K27" s="72"/>
      <c r="L27" s="70"/>
      <c r="M27" s="71"/>
      <c r="N27" s="71"/>
      <c r="O27" s="71"/>
      <c r="P27" s="72"/>
      <c r="Q27" s="148" t="e">
        <f t="shared" si="0"/>
        <v>#N/A</v>
      </c>
      <c r="R27" s="148" t="e">
        <f t="shared" si="1"/>
        <v>#N/A</v>
      </c>
    </row>
    <row r="28" spans="1:18" s="85" customFormat="1" ht="16" customHeight="1">
      <c r="A28" s="249">
        <v>23</v>
      </c>
      <c r="B28" s="257">
        <f>ข้อมูลพื้นฐาน!F28</f>
        <v>0</v>
      </c>
      <c r="C28" s="253"/>
      <c r="D28" s="70"/>
      <c r="E28" s="71"/>
      <c r="F28" s="71"/>
      <c r="G28" s="71"/>
      <c r="H28" s="71"/>
      <c r="I28" s="71"/>
      <c r="J28" s="71"/>
      <c r="K28" s="72"/>
      <c r="L28" s="70"/>
      <c r="M28" s="71"/>
      <c r="N28" s="71"/>
      <c r="O28" s="71"/>
      <c r="P28" s="72"/>
      <c r="Q28" s="148" t="e">
        <f t="shared" si="0"/>
        <v>#N/A</v>
      </c>
      <c r="R28" s="148" t="e">
        <f t="shared" si="1"/>
        <v>#N/A</v>
      </c>
    </row>
    <row r="29" spans="1:18" s="85" customFormat="1" ht="16" customHeight="1">
      <c r="A29" s="249">
        <v>24</v>
      </c>
      <c r="B29" s="257">
        <f>ข้อมูลพื้นฐาน!F29</f>
        <v>0</v>
      </c>
      <c r="C29" s="253"/>
      <c r="D29" s="70"/>
      <c r="E29" s="71"/>
      <c r="F29" s="71"/>
      <c r="G29" s="71"/>
      <c r="H29" s="71"/>
      <c r="I29" s="71"/>
      <c r="J29" s="71"/>
      <c r="K29" s="72"/>
      <c r="L29" s="70"/>
      <c r="M29" s="71"/>
      <c r="N29" s="71"/>
      <c r="O29" s="71"/>
      <c r="P29" s="72"/>
      <c r="Q29" s="148" t="e">
        <f t="shared" si="0"/>
        <v>#N/A</v>
      </c>
      <c r="R29" s="148" t="e">
        <f t="shared" si="1"/>
        <v>#N/A</v>
      </c>
    </row>
    <row r="30" spans="1:18" s="85" customFormat="1" ht="16" customHeight="1" thickBot="1">
      <c r="A30" s="250">
        <v>25</v>
      </c>
      <c r="B30" s="258">
        <f>ข้อมูลพื้นฐาน!F30</f>
        <v>0</v>
      </c>
      <c r="C30" s="254"/>
      <c r="D30" s="75"/>
      <c r="E30" s="76"/>
      <c r="F30" s="76"/>
      <c r="G30" s="76"/>
      <c r="H30" s="76"/>
      <c r="I30" s="76"/>
      <c r="J30" s="76"/>
      <c r="K30" s="77"/>
      <c r="L30" s="75"/>
      <c r="M30" s="76"/>
      <c r="N30" s="76"/>
      <c r="O30" s="76"/>
      <c r="P30" s="77"/>
      <c r="Q30" s="152" t="e">
        <f t="shared" si="0"/>
        <v>#N/A</v>
      </c>
      <c r="R30" s="152" t="e">
        <f t="shared" si="1"/>
        <v>#N/A</v>
      </c>
    </row>
    <row r="31" spans="1:18" s="85" customFormat="1" ht="16" customHeight="1">
      <c r="A31" s="251">
        <v>26</v>
      </c>
      <c r="B31" s="256">
        <f>ข้อมูลพื้นฐาน!F31</f>
        <v>0</v>
      </c>
      <c r="C31" s="252"/>
      <c r="D31" s="66"/>
      <c r="E31" s="67"/>
      <c r="F31" s="67"/>
      <c r="G31" s="67"/>
      <c r="H31" s="67"/>
      <c r="I31" s="67"/>
      <c r="J31" s="67"/>
      <c r="K31" s="79"/>
      <c r="L31" s="66"/>
      <c r="M31" s="67"/>
      <c r="N31" s="67"/>
      <c r="O31" s="67"/>
      <c r="P31" s="79"/>
      <c r="Q31" s="144" t="e">
        <f t="shared" si="0"/>
        <v>#N/A</v>
      </c>
      <c r="R31" s="144" t="e">
        <f t="shared" si="1"/>
        <v>#N/A</v>
      </c>
    </row>
    <row r="32" spans="1:18" s="85" customFormat="1" ht="16" customHeight="1">
      <c r="A32" s="249">
        <v>27</v>
      </c>
      <c r="B32" s="257">
        <f>ข้อมูลพื้นฐาน!F32</f>
        <v>0</v>
      </c>
      <c r="C32" s="253"/>
      <c r="D32" s="70"/>
      <c r="E32" s="71"/>
      <c r="F32" s="71"/>
      <c r="G32" s="71"/>
      <c r="H32" s="71"/>
      <c r="I32" s="71"/>
      <c r="J32" s="71"/>
      <c r="K32" s="72"/>
      <c r="L32" s="70"/>
      <c r="M32" s="71"/>
      <c r="N32" s="71"/>
      <c r="O32" s="71"/>
      <c r="P32" s="72"/>
      <c r="Q32" s="148" t="e">
        <f t="shared" si="0"/>
        <v>#N/A</v>
      </c>
      <c r="R32" s="148" t="e">
        <f t="shared" si="1"/>
        <v>#N/A</v>
      </c>
    </row>
    <row r="33" spans="1:18" s="85" customFormat="1" ht="16" customHeight="1">
      <c r="A33" s="249">
        <v>28</v>
      </c>
      <c r="B33" s="257">
        <f>ข้อมูลพื้นฐาน!F33</f>
        <v>0</v>
      </c>
      <c r="C33" s="253"/>
      <c r="D33" s="70"/>
      <c r="E33" s="71"/>
      <c r="F33" s="71"/>
      <c r="G33" s="71"/>
      <c r="H33" s="71"/>
      <c r="I33" s="71"/>
      <c r="J33" s="71"/>
      <c r="K33" s="72"/>
      <c r="L33" s="70"/>
      <c r="M33" s="71"/>
      <c r="N33" s="71"/>
      <c r="O33" s="71"/>
      <c r="P33" s="72"/>
      <c r="Q33" s="148" t="e">
        <f t="shared" si="0"/>
        <v>#N/A</v>
      </c>
      <c r="R33" s="148" t="e">
        <f t="shared" si="1"/>
        <v>#N/A</v>
      </c>
    </row>
    <row r="34" spans="1:18" s="85" customFormat="1" ht="16" customHeight="1">
      <c r="A34" s="249">
        <v>29</v>
      </c>
      <c r="B34" s="257">
        <f>ข้อมูลพื้นฐาน!F34</f>
        <v>0</v>
      </c>
      <c r="C34" s="253"/>
      <c r="D34" s="70"/>
      <c r="E34" s="71"/>
      <c r="F34" s="71"/>
      <c r="G34" s="71"/>
      <c r="H34" s="71"/>
      <c r="I34" s="71"/>
      <c r="J34" s="71"/>
      <c r="K34" s="72"/>
      <c r="L34" s="70"/>
      <c r="M34" s="71"/>
      <c r="N34" s="71"/>
      <c r="O34" s="71"/>
      <c r="P34" s="72"/>
      <c r="Q34" s="148" t="e">
        <f t="shared" si="0"/>
        <v>#N/A</v>
      </c>
      <c r="R34" s="148" t="e">
        <f t="shared" si="1"/>
        <v>#N/A</v>
      </c>
    </row>
    <row r="35" spans="1:18" s="85" customFormat="1" ht="16" customHeight="1" thickBot="1">
      <c r="A35" s="250">
        <v>30</v>
      </c>
      <c r="B35" s="258">
        <f>ข้อมูลพื้นฐาน!F35</f>
        <v>0</v>
      </c>
      <c r="C35" s="254"/>
      <c r="D35" s="75"/>
      <c r="E35" s="76"/>
      <c r="F35" s="76"/>
      <c r="G35" s="76"/>
      <c r="H35" s="76"/>
      <c r="I35" s="76"/>
      <c r="J35" s="76"/>
      <c r="K35" s="77"/>
      <c r="L35" s="75"/>
      <c r="M35" s="76"/>
      <c r="N35" s="76"/>
      <c r="O35" s="76"/>
      <c r="P35" s="77"/>
      <c r="Q35" s="152" t="e">
        <f t="shared" si="0"/>
        <v>#N/A</v>
      </c>
      <c r="R35" s="152" t="e">
        <f t="shared" si="1"/>
        <v>#N/A</v>
      </c>
    </row>
    <row r="36" spans="1:18" s="85" customFormat="1" ht="16" customHeight="1">
      <c r="A36" s="251">
        <v>31</v>
      </c>
      <c r="B36" s="256">
        <f>ข้อมูลพื้นฐาน!F36</f>
        <v>0</v>
      </c>
      <c r="C36" s="252"/>
      <c r="D36" s="66"/>
      <c r="E36" s="67"/>
      <c r="F36" s="67"/>
      <c r="G36" s="67"/>
      <c r="H36" s="67"/>
      <c r="I36" s="67"/>
      <c r="J36" s="67"/>
      <c r="K36" s="79"/>
      <c r="L36" s="66"/>
      <c r="M36" s="67"/>
      <c r="N36" s="67"/>
      <c r="O36" s="67"/>
      <c r="P36" s="79"/>
      <c r="Q36" s="144" t="e">
        <f t="shared" si="0"/>
        <v>#N/A</v>
      </c>
      <c r="R36" s="144" t="e">
        <f t="shared" si="1"/>
        <v>#N/A</v>
      </c>
    </row>
    <row r="37" spans="1:18" s="85" customFormat="1" ht="16" customHeight="1">
      <c r="A37" s="249">
        <v>32</v>
      </c>
      <c r="B37" s="257">
        <f>ข้อมูลพื้นฐาน!F37</f>
        <v>0</v>
      </c>
      <c r="C37" s="253"/>
      <c r="D37" s="70"/>
      <c r="E37" s="71"/>
      <c r="F37" s="71"/>
      <c r="G37" s="71"/>
      <c r="H37" s="71"/>
      <c r="I37" s="71"/>
      <c r="J37" s="71"/>
      <c r="K37" s="72"/>
      <c r="L37" s="70"/>
      <c r="M37" s="71"/>
      <c r="N37" s="71"/>
      <c r="O37" s="71"/>
      <c r="P37" s="72"/>
      <c r="Q37" s="148" t="e">
        <f t="shared" si="0"/>
        <v>#N/A</v>
      </c>
      <c r="R37" s="148" t="e">
        <f t="shared" si="1"/>
        <v>#N/A</v>
      </c>
    </row>
    <row r="38" spans="1:18" s="85" customFormat="1" ht="16" customHeight="1">
      <c r="A38" s="249">
        <v>33</v>
      </c>
      <c r="B38" s="257">
        <f>ข้อมูลพื้นฐาน!F38</f>
        <v>0</v>
      </c>
      <c r="C38" s="253"/>
      <c r="D38" s="70"/>
      <c r="E38" s="71"/>
      <c r="F38" s="71"/>
      <c r="G38" s="71"/>
      <c r="H38" s="71"/>
      <c r="I38" s="71"/>
      <c r="J38" s="71"/>
      <c r="K38" s="72"/>
      <c r="L38" s="70"/>
      <c r="M38" s="71"/>
      <c r="N38" s="71"/>
      <c r="O38" s="71"/>
      <c r="P38" s="72"/>
      <c r="Q38" s="148" t="e">
        <f t="shared" si="0"/>
        <v>#N/A</v>
      </c>
      <c r="R38" s="148" t="e">
        <f t="shared" si="1"/>
        <v>#N/A</v>
      </c>
    </row>
    <row r="39" spans="1:18" s="85" customFormat="1" ht="16" customHeight="1">
      <c r="A39" s="249">
        <v>34</v>
      </c>
      <c r="B39" s="257">
        <f>ข้อมูลพื้นฐาน!F39</f>
        <v>0</v>
      </c>
      <c r="C39" s="253"/>
      <c r="D39" s="70"/>
      <c r="E39" s="71"/>
      <c r="F39" s="71"/>
      <c r="G39" s="71"/>
      <c r="H39" s="71"/>
      <c r="I39" s="71"/>
      <c r="J39" s="71"/>
      <c r="K39" s="72"/>
      <c r="L39" s="70"/>
      <c r="M39" s="71"/>
      <c r="N39" s="71"/>
      <c r="O39" s="71"/>
      <c r="P39" s="72"/>
      <c r="Q39" s="148" t="e">
        <f t="shared" si="0"/>
        <v>#N/A</v>
      </c>
      <c r="R39" s="148" t="e">
        <f t="shared" si="1"/>
        <v>#N/A</v>
      </c>
    </row>
    <row r="40" spans="1:18" s="85" customFormat="1" ht="16" customHeight="1" thickBot="1">
      <c r="A40" s="250">
        <v>35</v>
      </c>
      <c r="B40" s="258">
        <f>ข้อมูลพื้นฐาน!F40</f>
        <v>0</v>
      </c>
      <c r="C40" s="254"/>
      <c r="D40" s="75"/>
      <c r="E40" s="76"/>
      <c r="F40" s="76"/>
      <c r="G40" s="76"/>
      <c r="H40" s="76"/>
      <c r="I40" s="76"/>
      <c r="J40" s="76"/>
      <c r="K40" s="77"/>
      <c r="L40" s="75"/>
      <c r="M40" s="76"/>
      <c r="N40" s="76"/>
      <c r="O40" s="76"/>
      <c r="P40" s="77"/>
      <c r="Q40" s="152" t="e">
        <f t="shared" si="0"/>
        <v>#N/A</v>
      </c>
      <c r="R40" s="152" t="e">
        <f t="shared" si="1"/>
        <v>#N/A</v>
      </c>
    </row>
    <row r="41" spans="1:18" s="85" customFormat="1" ht="16" customHeight="1">
      <c r="A41" s="251">
        <v>36</v>
      </c>
      <c r="B41" s="256">
        <f>ข้อมูลพื้นฐาน!F41</f>
        <v>0</v>
      </c>
      <c r="C41" s="252"/>
      <c r="D41" s="66"/>
      <c r="E41" s="67"/>
      <c r="F41" s="67"/>
      <c r="G41" s="67"/>
      <c r="H41" s="67"/>
      <c r="I41" s="67"/>
      <c r="J41" s="67"/>
      <c r="K41" s="79"/>
      <c r="L41" s="66"/>
      <c r="M41" s="67"/>
      <c r="N41" s="67"/>
      <c r="O41" s="67"/>
      <c r="P41" s="79"/>
      <c r="Q41" s="144" t="e">
        <f t="shared" si="0"/>
        <v>#N/A</v>
      </c>
      <c r="R41" s="144" t="e">
        <f t="shared" si="1"/>
        <v>#N/A</v>
      </c>
    </row>
    <row r="42" spans="1:18" s="85" customFormat="1" ht="16" customHeight="1">
      <c r="A42" s="249">
        <v>37</v>
      </c>
      <c r="B42" s="257">
        <f>ข้อมูลพื้นฐาน!F42</f>
        <v>0</v>
      </c>
      <c r="C42" s="253"/>
      <c r="D42" s="70"/>
      <c r="E42" s="71"/>
      <c r="F42" s="71"/>
      <c r="G42" s="71"/>
      <c r="H42" s="71"/>
      <c r="I42" s="71"/>
      <c r="J42" s="71"/>
      <c r="K42" s="72"/>
      <c r="L42" s="70"/>
      <c r="M42" s="71"/>
      <c r="N42" s="71"/>
      <c r="O42" s="71"/>
      <c r="P42" s="72"/>
      <c r="Q42" s="148" t="e">
        <f t="shared" si="0"/>
        <v>#N/A</v>
      </c>
      <c r="R42" s="148" t="e">
        <f t="shared" si="1"/>
        <v>#N/A</v>
      </c>
    </row>
    <row r="43" spans="1:18" s="85" customFormat="1" ht="16" customHeight="1">
      <c r="A43" s="249">
        <v>38</v>
      </c>
      <c r="B43" s="257">
        <f>ข้อมูลพื้นฐาน!F43</f>
        <v>0</v>
      </c>
      <c r="C43" s="253"/>
      <c r="D43" s="70"/>
      <c r="E43" s="71"/>
      <c r="F43" s="71"/>
      <c r="G43" s="71"/>
      <c r="H43" s="71"/>
      <c r="I43" s="71"/>
      <c r="J43" s="71"/>
      <c r="K43" s="72"/>
      <c r="L43" s="70"/>
      <c r="M43" s="71"/>
      <c r="N43" s="71"/>
      <c r="O43" s="71"/>
      <c r="P43" s="72"/>
      <c r="Q43" s="148" t="e">
        <f t="shared" si="0"/>
        <v>#N/A</v>
      </c>
      <c r="R43" s="148" t="e">
        <f t="shared" si="1"/>
        <v>#N/A</v>
      </c>
    </row>
    <row r="44" spans="1:18" s="85" customFormat="1" ht="16" customHeight="1">
      <c r="A44" s="249">
        <v>39</v>
      </c>
      <c r="B44" s="257">
        <f>ข้อมูลพื้นฐาน!F44</f>
        <v>0</v>
      </c>
      <c r="C44" s="253"/>
      <c r="D44" s="70"/>
      <c r="E44" s="71"/>
      <c r="F44" s="71"/>
      <c r="G44" s="71"/>
      <c r="H44" s="71"/>
      <c r="I44" s="71"/>
      <c r="J44" s="71"/>
      <c r="K44" s="72"/>
      <c r="L44" s="70"/>
      <c r="M44" s="71"/>
      <c r="N44" s="71"/>
      <c r="O44" s="71"/>
      <c r="P44" s="72"/>
      <c r="Q44" s="148" t="e">
        <f t="shared" si="0"/>
        <v>#N/A</v>
      </c>
      <c r="R44" s="148" t="e">
        <f t="shared" si="1"/>
        <v>#N/A</v>
      </c>
    </row>
    <row r="45" spans="1:18" s="85" customFormat="1" ht="16" customHeight="1" thickBot="1">
      <c r="A45" s="250">
        <v>40</v>
      </c>
      <c r="B45" s="258">
        <f>ข้อมูลพื้นฐาน!F45</f>
        <v>0</v>
      </c>
      <c r="C45" s="254"/>
      <c r="D45" s="75"/>
      <c r="E45" s="76"/>
      <c r="F45" s="76"/>
      <c r="G45" s="76"/>
      <c r="H45" s="76"/>
      <c r="I45" s="76"/>
      <c r="J45" s="76"/>
      <c r="K45" s="77"/>
      <c r="L45" s="75"/>
      <c r="M45" s="76"/>
      <c r="N45" s="76"/>
      <c r="O45" s="76"/>
      <c r="P45" s="77"/>
      <c r="Q45" s="152" t="e">
        <f t="shared" si="0"/>
        <v>#N/A</v>
      </c>
      <c r="R45" s="152" t="e">
        <f t="shared" si="1"/>
        <v>#N/A</v>
      </c>
    </row>
    <row r="46" spans="1:18" s="85" customFormat="1" ht="16" customHeight="1">
      <c r="A46" s="251">
        <v>41</v>
      </c>
      <c r="B46" s="256">
        <f>ข้อมูลพื้นฐาน!F46</f>
        <v>0</v>
      </c>
      <c r="C46" s="252"/>
      <c r="D46" s="66"/>
      <c r="E46" s="67"/>
      <c r="F46" s="67"/>
      <c r="G46" s="67"/>
      <c r="H46" s="67"/>
      <c r="I46" s="67"/>
      <c r="J46" s="67"/>
      <c r="K46" s="79"/>
      <c r="L46" s="66"/>
      <c r="M46" s="67"/>
      <c r="N46" s="67"/>
      <c r="O46" s="67"/>
      <c r="P46" s="79"/>
      <c r="Q46" s="144" t="e">
        <f t="shared" si="0"/>
        <v>#N/A</v>
      </c>
      <c r="R46" s="144" t="e">
        <f t="shared" si="1"/>
        <v>#N/A</v>
      </c>
    </row>
    <row r="47" spans="1:18" s="85" customFormat="1" ht="16" customHeight="1">
      <c r="A47" s="249">
        <v>42</v>
      </c>
      <c r="B47" s="257">
        <f>ข้อมูลพื้นฐาน!F47</f>
        <v>0</v>
      </c>
      <c r="C47" s="255"/>
      <c r="D47" s="70"/>
      <c r="E47" s="71"/>
      <c r="F47" s="71"/>
      <c r="G47" s="71"/>
      <c r="H47" s="71"/>
      <c r="I47" s="71"/>
      <c r="J47" s="71"/>
      <c r="K47" s="72"/>
      <c r="L47" s="70"/>
      <c r="M47" s="71"/>
      <c r="N47" s="71"/>
      <c r="O47" s="71"/>
      <c r="P47" s="72"/>
      <c r="Q47" s="148" t="e">
        <f t="shared" si="0"/>
        <v>#N/A</v>
      </c>
      <c r="R47" s="148" t="e">
        <f t="shared" si="1"/>
        <v>#N/A</v>
      </c>
    </row>
    <row r="48" spans="1:18" s="85" customFormat="1" ht="16" customHeight="1">
      <c r="A48" s="249">
        <v>43</v>
      </c>
      <c r="B48" s="257">
        <f>ข้อมูลพื้นฐาน!F48</f>
        <v>0</v>
      </c>
      <c r="C48" s="255"/>
      <c r="D48" s="70"/>
      <c r="E48" s="71"/>
      <c r="F48" s="71"/>
      <c r="G48" s="71"/>
      <c r="H48" s="71"/>
      <c r="I48" s="71"/>
      <c r="J48" s="71"/>
      <c r="K48" s="72"/>
      <c r="L48" s="70"/>
      <c r="M48" s="71"/>
      <c r="N48" s="71"/>
      <c r="O48" s="71"/>
      <c r="P48" s="72"/>
      <c r="Q48" s="148" t="e">
        <f t="shared" si="0"/>
        <v>#N/A</v>
      </c>
      <c r="R48" s="148" t="e">
        <f t="shared" si="1"/>
        <v>#N/A</v>
      </c>
    </row>
    <row r="49" spans="1:18" s="85" customFormat="1" ht="16" customHeight="1" thickBot="1">
      <c r="A49" s="250">
        <v>44</v>
      </c>
      <c r="B49" s="258">
        <f>ข้อมูลพื้นฐาน!F49</f>
        <v>0</v>
      </c>
      <c r="C49" s="254"/>
      <c r="D49" s="75"/>
      <c r="E49" s="76"/>
      <c r="F49" s="76"/>
      <c r="G49" s="76"/>
      <c r="H49" s="76"/>
      <c r="I49" s="76"/>
      <c r="J49" s="76"/>
      <c r="K49" s="77"/>
      <c r="L49" s="75"/>
      <c r="M49" s="76"/>
      <c r="N49" s="76"/>
      <c r="O49" s="76"/>
      <c r="P49" s="77"/>
      <c r="Q49" s="152" t="e">
        <f t="shared" si="0"/>
        <v>#N/A</v>
      </c>
      <c r="R49" s="152" t="e">
        <f t="shared" si="1"/>
        <v>#N/A</v>
      </c>
    </row>
    <row r="50" spans="1:18" s="85" customFormat="1" ht="16" customHeight="1"/>
    <row r="51" spans="1:18" s="85" customFormat="1" ht="16" customHeight="1">
      <c r="F51" s="385" t="s">
        <v>268</v>
      </c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</row>
    <row r="52" spans="1:18" ht="17" customHeight="1">
      <c r="F52" s="384" t="s">
        <v>184</v>
      </c>
      <c r="G52" s="384"/>
      <c r="H52" s="384"/>
      <c r="I52" s="384" t="s">
        <v>142</v>
      </c>
      <c r="J52" s="384"/>
      <c r="K52" s="384"/>
      <c r="L52" s="384"/>
      <c r="M52" s="384"/>
      <c r="N52" s="384" t="s">
        <v>274</v>
      </c>
      <c r="O52" s="384"/>
      <c r="P52" s="384"/>
      <c r="Q52" s="384"/>
    </row>
    <row r="53" spans="1:18" ht="17" customHeight="1">
      <c r="F53" s="384" t="s">
        <v>269</v>
      </c>
      <c r="G53" s="384"/>
      <c r="H53" s="384"/>
      <c r="I53" s="384">
        <f>COUNTIF(Q6:Q49,"3")</f>
        <v>0</v>
      </c>
      <c r="J53" s="384"/>
      <c r="K53" s="384"/>
      <c r="L53" s="384"/>
      <c r="M53" s="384"/>
      <c r="N53" s="384">
        <f>COUNTIF(R6:R49,"3")</f>
        <v>0</v>
      </c>
      <c r="O53" s="384"/>
      <c r="P53" s="384"/>
      <c r="Q53" s="384"/>
    </row>
    <row r="54" spans="1:18" ht="17" customHeight="1">
      <c r="F54" s="384" t="s">
        <v>270</v>
      </c>
      <c r="G54" s="384"/>
      <c r="H54" s="384"/>
      <c r="I54" s="384">
        <f>COUNTIF(Q6:Q49,"2")</f>
        <v>0</v>
      </c>
      <c r="J54" s="384"/>
      <c r="K54" s="384"/>
      <c r="L54" s="384"/>
      <c r="M54" s="384"/>
      <c r="N54" s="384">
        <f>COUNTIF(R6:R49,"2")</f>
        <v>0</v>
      </c>
      <c r="O54" s="384"/>
      <c r="P54" s="384"/>
      <c r="Q54" s="384"/>
    </row>
    <row r="55" spans="1:18" ht="17" customHeight="1">
      <c r="F55" s="384" t="s">
        <v>272</v>
      </c>
      <c r="G55" s="384"/>
      <c r="H55" s="384"/>
      <c r="I55" s="384">
        <f>COUNTIF(Q6:Q49,"1")</f>
        <v>0</v>
      </c>
      <c r="J55" s="384"/>
      <c r="K55" s="384"/>
      <c r="L55" s="384"/>
      <c r="M55" s="384"/>
      <c r="N55" s="384">
        <f>COUNTIF(R6:R49,"1")</f>
        <v>0</v>
      </c>
      <c r="O55" s="384"/>
      <c r="P55" s="384"/>
      <c r="Q55" s="384"/>
    </row>
    <row r="56" spans="1:18" ht="17" customHeight="1">
      <c r="F56" s="384" t="s">
        <v>271</v>
      </c>
      <c r="G56" s="384"/>
      <c r="H56" s="384"/>
      <c r="I56" s="384">
        <f>COUNTIF(Q6:Q49,"0")</f>
        <v>0</v>
      </c>
      <c r="J56" s="384"/>
      <c r="K56" s="384"/>
      <c r="L56" s="384"/>
      <c r="M56" s="384"/>
      <c r="N56" s="384">
        <f>COUNTIF(R6:R49,"0")</f>
        <v>0</v>
      </c>
      <c r="O56" s="384"/>
      <c r="P56" s="384"/>
      <c r="Q56" s="384"/>
    </row>
    <row r="58" spans="1:18" ht="17" customHeight="1">
      <c r="B58" s="239" t="s">
        <v>72</v>
      </c>
    </row>
    <row r="59" spans="1:18" ht="17" customHeight="1">
      <c r="B59" s="32" t="s">
        <v>273</v>
      </c>
    </row>
    <row r="60" spans="1:18" ht="17" customHeight="1">
      <c r="B60" s="32" t="s">
        <v>277</v>
      </c>
    </row>
    <row r="61" spans="1:18" ht="17" customHeight="1">
      <c r="B61" s="32"/>
    </row>
    <row r="62" spans="1:18" ht="17" customHeight="1">
      <c r="B62" s="32"/>
    </row>
  </sheetData>
  <mergeCells count="26">
    <mergeCell ref="Q2:R2"/>
    <mergeCell ref="A2:A5"/>
    <mergeCell ref="B2:B5"/>
    <mergeCell ref="B1:Q1"/>
    <mergeCell ref="L3:P3"/>
    <mergeCell ref="L4:P4"/>
    <mergeCell ref="L2:P2"/>
    <mergeCell ref="D2:K2"/>
    <mergeCell ref="D3:K3"/>
    <mergeCell ref="D4:K4"/>
    <mergeCell ref="I53:M53"/>
    <mergeCell ref="I54:M54"/>
    <mergeCell ref="I55:M55"/>
    <mergeCell ref="I56:M56"/>
    <mergeCell ref="F51:Q51"/>
    <mergeCell ref="I52:M52"/>
    <mergeCell ref="N52:Q52"/>
    <mergeCell ref="F52:H52"/>
    <mergeCell ref="F53:H53"/>
    <mergeCell ref="N53:Q53"/>
    <mergeCell ref="N54:Q54"/>
    <mergeCell ref="N55:Q55"/>
    <mergeCell ref="N56:Q56"/>
    <mergeCell ref="F54:H54"/>
    <mergeCell ref="F55:H55"/>
    <mergeCell ref="F56:H56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ข้อมูลพื้นฐาน</vt:lpstr>
      <vt:lpstr>ปกหน้า</vt:lpstr>
      <vt:lpstr>การตรวจ ปพ.5</vt:lpstr>
      <vt:lpstr>เงื่อนไข ติด ร</vt:lpstr>
      <vt:lpstr>คำอธิบายรายวิชา</vt:lpstr>
      <vt:lpstr>วิเคราะห์หน่วยการเรียนรู้</vt:lpstr>
      <vt:lpstr>บันทึกเวลาเรียน</vt:lpstr>
      <vt:lpstr>บันทึกคะแนน</vt:lpstr>
      <vt:lpstr>คุณลักษณะฯ</vt:lpstr>
      <vt:lpstr>ปกหลัง</vt:lpstr>
      <vt:lpstr>รายงานผล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VivoBook</dc:creator>
  <cp:lastModifiedBy>VivoBook</cp:lastModifiedBy>
  <cp:lastPrinted>2022-04-02T09:23:21Z</cp:lastPrinted>
  <dcterms:created xsi:type="dcterms:W3CDTF">2022-04-02T04:19:42Z</dcterms:created>
  <dcterms:modified xsi:type="dcterms:W3CDTF">2022-10-28T14:21:48Z</dcterms:modified>
</cp:coreProperties>
</file>